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840" windowHeight="12525"/>
  </bookViews>
  <sheets>
    <sheet name="Прил 1" sheetId="2" r:id="rId1"/>
    <sheet name="Прил 2" sheetId="3" r:id="rId2"/>
    <sheet name="Прил 3" sheetId="4" r:id="rId3"/>
    <sheet name="Прил 4" sheetId="1" r:id="rId4"/>
    <sheet name="Прил 5" sheetId="5" r:id="rId5"/>
  </sheets>
  <definedNames>
    <definedName name="_xlnm.Print_Titles" localSheetId="3">'Прил 4'!$8:$9</definedName>
    <definedName name="_xlnm.Print_Area" localSheetId="2">'Прил 3'!$A$1:$E$34</definedName>
    <definedName name="_xlnm.Print_Area" localSheetId="3">'Прил 4'!$A$1:$J$259</definedName>
  </definedNames>
  <calcPr calcId="152511"/>
</workbook>
</file>

<file path=xl/calcChain.xml><?xml version="1.0" encoding="utf-8"?>
<calcChain xmlns="http://schemas.openxmlformats.org/spreadsheetml/2006/main">
  <c r="I259" i="1"/>
  <c r="H259"/>
  <c r="H148"/>
  <c r="I151"/>
  <c r="I150" s="1"/>
  <c r="I149" s="1"/>
  <c r="I148" s="1"/>
  <c r="J148" s="1"/>
  <c r="J147"/>
  <c r="D25" i="2"/>
  <c r="D28"/>
  <c r="C28"/>
  <c r="D9"/>
  <c r="D26"/>
  <c r="C26"/>
  <c r="D13"/>
  <c r="I157" i="1" l="1"/>
  <c r="I129"/>
  <c r="J101"/>
  <c r="J103"/>
  <c r="I102"/>
  <c r="H102"/>
  <c r="D17" i="2"/>
  <c r="J102" i="1" l="1"/>
  <c r="J226"/>
  <c r="J227"/>
  <c r="J228"/>
  <c r="J229"/>
  <c r="J235"/>
  <c r="J239"/>
  <c r="J241"/>
  <c r="J243"/>
  <c r="I242"/>
  <c r="J242" s="1"/>
  <c r="H242"/>
  <c r="J180"/>
  <c r="I179"/>
  <c r="H179"/>
  <c r="I106"/>
  <c r="H106"/>
  <c r="J109"/>
  <c r="I104"/>
  <c r="H104"/>
  <c r="J41"/>
  <c r="I40"/>
  <c r="H40"/>
  <c r="J40" s="1"/>
  <c r="I42"/>
  <c r="H42"/>
  <c r="J44"/>
  <c r="F34" i="3"/>
  <c r="F33" s="1"/>
  <c r="E33"/>
  <c r="D33"/>
  <c r="C17" i="2"/>
  <c r="A3" i="4"/>
  <c r="I254" i="1"/>
  <c r="I253" s="1"/>
  <c r="I252" s="1"/>
  <c r="I251" s="1"/>
  <c r="I250" s="1"/>
  <c r="J111"/>
  <c r="I110"/>
  <c r="H110"/>
  <c r="I24"/>
  <c r="H24"/>
  <c r="J28"/>
  <c r="J179" l="1"/>
  <c r="J110"/>
  <c r="D13" i="5" l="1"/>
  <c r="C13"/>
  <c r="C14" s="1"/>
  <c r="D11"/>
  <c r="D9" s="1"/>
  <c r="C11"/>
  <c r="C9" s="1"/>
  <c r="E16" i="2"/>
  <c r="A3" i="3"/>
  <c r="F2"/>
  <c r="E2" i="4"/>
  <c r="A3" i="1"/>
  <c r="J2"/>
  <c r="A3" i="5"/>
  <c r="E2"/>
  <c r="E10"/>
  <c r="E12"/>
  <c r="D14"/>
  <c r="C11" i="4"/>
  <c r="D11"/>
  <c r="E12"/>
  <c r="E13"/>
  <c r="E14"/>
  <c r="E15"/>
  <c r="E17"/>
  <c r="C18"/>
  <c r="D18"/>
  <c r="E18" s="1"/>
  <c r="E19"/>
  <c r="C20"/>
  <c r="D20"/>
  <c r="E21"/>
  <c r="C22"/>
  <c r="D22"/>
  <c r="E23"/>
  <c r="C24"/>
  <c r="D24"/>
  <c r="E25"/>
  <c r="E26"/>
  <c r="C27"/>
  <c r="D27"/>
  <c r="E28"/>
  <c r="C29"/>
  <c r="D29"/>
  <c r="E30"/>
  <c r="E31"/>
  <c r="C32"/>
  <c r="D32"/>
  <c r="E33"/>
  <c r="E32" s="1"/>
  <c r="D14" i="3"/>
  <c r="E14"/>
  <c r="F15"/>
  <c r="F14" s="1"/>
  <c r="D19"/>
  <c r="D18" s="1"/>
  <c r="E19"/>
  <c r="E18" s="1"/>
  <c r="D21"/>
  <c r="E21"/>
  <c r="F22"/>
  <c r="F23"/>
  <c r="F24"/>
  <c r="D26"/>
  <c r="D11" s="1"/>
  <c r="E26"/>
  <c r="E11" s="1"/>
  <c r="D31"/>
  <c r="E31"/>
  <c r="F32"/>
  <c r="D35"/>
  <c r="E35"/>
  <c r="F36"/>
  <c r="D37"/>
  <c r="E37"/>
  <c r="F38"/>
  <c r="D39"/>
  <c r="E39"/>
  <c r="F40"/>
  <c r="D41"/>
  <c r="E41"/>
  <c r="F42"/>
  <c r="F43"/>
  <c r="D44"/>
  <c r="E44"/>
  <c r="C13" i="2"/>
  <c r="C12" s="1"/>
  <c r="D12"/>
  <c r="E15"/>
  <c r="F15" s="1"/>
  <c r="C19"/>
  <c r="D19"/>
  <c r="C21"/>
  <c r="D21"/>
  <c r="E22"/>
  <c r="E24"/>
  <c r="C30"/>
  <c r="D30"/>
  <c r="C33"/>
  <c r="D33"/>
  <c r="E34"/>
  <c r="E35"/>
  <c r="C36"/>
  <c r="D36"/>
  <c r="J197" i="1"/>
  <c r="I196"/>
  <c r="I195" s="1"/>
  <c r="H196"/>
  <c r="H195" s="1"/>
  <c r="J152"/>
  <c r="I98"/>
  <c r="I97" s="1"/>
  <c r="H98"/>
  <c r="H97" s="1"/>
  <c r="J105"/>
  <c r="J104" s="1"/>
  <c r="J107"/>
  <c r="I73"/>
  <c r="H73"/>
  <c r="J74"/>
  <c r="I219"/>
  <c r="H219"/>
  <c r="J223"/>
  <c r="J178"/>
  <c r="I177"/>
  <c r="H177"/>
  <c r="I193"/>
  <c r="J126"/>
  <c r="I125"/>
  <c r="H125"/>
  <c r="J39"/>
  <c r="J38"/>
  <c r="J37"/>
  <c r="J20"/>
  <c r="J19"/>
  <c r="I18"/>
  <c r="H18"/>
  <c r="D10" i="2" l="1"/>
  <c r="D8" s="1"/>
  <c r="C25"/>
  <c r="E30" i="3"/>
  <c r="D30"/>
  <c r="D29" s="1"/>
  <c r="D10"/>
  <c r="F39"/>
  <c r="E33" i="2"/>
  <c r="C10"/>
  <c r="C8" s="1"/>
  <c r="E11" i="5"/>
  <c r="E22" i="4"/>
  <c r="C34"/>
  <c r="F37" i="3"/>
  <c r="F35"/>
  <c r="C11" i="2"/>
  <c r="C9" s="1"/>
  <c r="E20" i="4"/>
  <c r="F41" i="3"/>
  <c r="F21"/>
  <c r="E29" i="4"/>
  <c r="D34"/>
  <c r="E27"/>
  <c r="J195" i="1"/>
  <c r="E24" i="4"/>
  <c r="E11"/>
  <c r="E13" i="5"/>
  <c r="E29" i="3"/>
  <c r="F31"/>
  <c r="E21" i="2"/>
  <c r="D11"/>
  <c r="E13"/>
  <c r="D9" i="3"/>
  <c r="E10"/>
  <c r="E12" i="2"/>
  <c r="J177" i="1"/>
  <c r="J196"/>
  <c r="J73"/>
  <c r="J125"/>
  <c r="J106"/>
  <c r="J98"/>
  <c r="J18"/>
  <c r="E34" i="4" l="1"/>
  <c r="D8" i="3"/>
  <c r="F29"/>
  <c r="F30"/>
  <c r="E9"/>
  <c r="F10"/>
  <c r="E11" i="2"/>
  <c r="J16" i="1"/>
  <c r="J17"/>
  <c r="J25"/>
  <c r="J26"/>
  <c r="J29"/>
  <c r="J30"/>
  <c r="J32"/>
  <c r="J34"/>
  <c r="J36"/>
  <c r="J43"/>
  <c r="J45"/>
  <c r="J46"/>
  <c r="J48"/>
  <c r="J50"/>
  <c r="J52"/>
  <c r="J53"/>
  <c r="J54"/>
  <c r="J55"/>
  <c r="J56"/>
  <c r="J57"/>
  <c r="J58"/>
  <c r="J59"/>
  <c r="J61"/>
  <c r="J63"/>
  <c r="J65"/>
  <c r="J70"/>
  <c r="J72"/>
  <c r="J79"/>
  <c r="J80"/>
  <c r="J81"/>
  <c r="J82"/>
  <c r="J83"/>
  <c r="J84"/>
  <c r="J85"/>
  <c r="J86"/>
  <c r="J87"/>
  <c r="J88"/>
  <c r="J89"/>
  <c r="J90"/>
  <c r="J91"/>
  <c r="J92"/>
  <c r="J93"/>
  <c r="J94"/>
  <c r="J99"/>
  <c r="J108"/>
  <c r="J117"/>
  <c r="J118"/>
  <c r="J119"/>
  <c r="J120"/>
  <c r="J128"/>
  <c r="J130"/>
  <c r="J132"/>
  <c r="J133"/>
  <c r="J134"/>
  <c r="J135"/>
  <c r="J136"/>
  <c r="J137"/>
  <c r="J138"/>
  <c r="J139"/>
  <c r="J141"/>
  <c r="J143"/>
  <c r="J158"/>
  <c r="J160"/>
  <c r="J161"/>
  <c r="J163"/>
  <c r="J165"/>
  <c r="J167"/>
  <c r="J170"/>
  <c r="J174"/>
  <c r="J176"/>
  <c r="J182"/>
  <c r="J184"/>
  <c r="J186"/>
  <c r="J188"/>
  <c r="J190"/>
  <c r="J192"/>
  <c r="J194"/>
  <c r="J203"/>
  <c r="J204"/>
  <c r="J205"/>
  <c r="J206"/>
  <c r="J208"/>
  <c r="J209"/>
  <c r="J210"/>
  <c r="J212"/>
  <c r="J214"/>
  <c r="J216"/>
  <c r="J218"/>
  <c r="J220"/>
  <c r="J221"/>
  <c r="J222"/>
  <c r="J225"/>
  <c r="J248"/>
  <c r="J249"/>
  <c r="J255"/>
  <c r="J257"/>
  <c r="J258"/>
  <c r="I247"/>
  <c r="I246" s="1"/>
  <c r="I245" s="1"/>
  <c r="I244" s="1"/>
  <c r="I240"/>
  <c r="I224"/>
  <c r="I191"/>
  <c r="I189"/>
  <c r="I181"/>
  <c r="I166"/>
  <c r="I164"/>
  <c r="I162"/>
  <c r="I146"/>
  <c r="I127"/>
  <c r="I116"/>
  <c r="I115" s="1"/>
  <c r="I114" s="1"/>
  <c r="I113" s="1"/>
  <c r="I112" s="1"/>
  <c r="I78"/>
  <c r="I71"/>
  <c r="I69"/>
  <c r="I64"/>
  <c r="I47"/>
  <c r="I23" s="1"/>
  <c r="I15"/>
  <c r="H256"/>
  <c r="J256" s="1"/>
  <c r="H254"/>
  <c r="H253" s="1"/>
  <c r="H252" s="1"/>
  <c r="H251" s="1"/>
  <c r="H250" s="1"/>
  <c r="J250" s="1"/>
  <c r="H247"/>
  <c r="H240"/>
  <c r="H238"/>
  <c r="H234"/>
  <c r="H224"/>
  <c r="H217"/>
  <c r="J217" s="1"/>
  <c r="H215"/>
  <c r="J215" s="1"/>
  <c r="H213"/>
  <c r="J213" s="1"/>
  <c r="H211"/>
  <c r="J211" s="1"/>
  <c r="H207"/>
  <c r="H202"/>
  <c r="J202" s="1"/>
  <c r="H193"/>
  <c r="H191"/>
  <c r="H189"/>
  <c r="H187"/>
  <c r="J187" s="1"/>
  <c r="H185"/>
  <c r="J185" s="1"/>
  <c r="H183"/>
  <c r="J183" s="1"/>
  <c r="H181"/>
  <c r="H175"/>
  <c r="J175" s="1"/>
  <c r="H173"/>
  <c r="H169"/>
  <c r="J169" s="1"/>
  <c r="H166"/>
  <c r="H164"/>
  <c r="H162"/>
  <c r="H159"/>
  <c r="J159" s="1"/>
  <c r="H157"/>
  <c r="J157" s="1"/>
  <c r="H151"/>
  <c r="H146"/>
  <c r="H142"/>
  <c r="J142" s="1"/>
  <c r="H140"/>
  <c r="J140" s="1"/>
  <c r="H131"/>
  <c r="J131" s="1"/>
  <c r="H129"/>
  <c r="J129" s="1"/>
  <c r="H127"/>
  <c r="H116"/>
  <c r="H115" s="1"/>
  <c r="H114" s="1"/>
  <c r="H113" s="1"/>
  <c r="H112" s="1"/>
  <c r="H78"/>
  <c r="H77" s="1"/>
  <c r="H76" s="1"/>
  <c r="H75" s="1"/>
  <c r="H71"/>
  <c r="H69"/>
  <c r="H64"/>
  <c r="H62"/>
  <c r="J62" s="1"/>
  <c r="H60"/>
  <c r="J60" s="1"/>
  <c r="H51"/>
  <c r="J51" s="1"/>
  <c r="H49"/>
  <c r="J49" s="1"/>
  <c r="H47"/>
  <c r="J42"/>
  <c r="H35"/>
  <c r="J35" s="1"/>
  <c r="H33"/>
  <c r="J33" s="1"/>
  <c r="H31"/>
  <c r="J31" s="1"/>
  <c r="H27"/>
  <c r="J27" s="1"/>
  <c r="H15"/>
  <c r="I124" l="1"/>
  <c r="H124"/>
  <c r="H123" s="1"/>
  <c r="H122" s="1"/>
  <c r="H121" s="1"/>
  <c r="I201"/>
  <c r="H172"/>
  <c r="H237"/>
  <c r="J238"/>
  <c r="H23"/>
  <c r="H22" s="1"/>
  <c r="H21" s="1"/>
  <c r="H233"/>
  <c r="J234"/>
  <c r="H201"/>
  <c r="H200" s="1"/>
  <c r="H199" s="1"/>
  <c r="I172"/>
  <c r="J240"/>
  <c r="H246"/>
  <c r="H245" s="1"/>
  <c r="H244" s="1"/>
  <c r="J244" s="1"/>
  <c r="E8" i="3"/>
  <c r="F8" s="1"/>
  <c r="F9"/>
  <c r="E8" i="2"/>
  <c r="E9"/>
  <c r="H150" i="1"/>
  <c r="J151"/>
  <c r="J207"/>
  <c r="I12"/>
  <c r="I14"/>
  <c r="H68"/>
  <c r="H67" s="1"/>
  <c r="H66" s="1"/>
  <c r="H171"/>
  <c r="H168" s="1"/>
  <c r="H14"/>
  <c r="H13" s="1"/>
  <c r="H12" s="1"/>
  <c r="J15"/>
  <c r="J47"/>
  <c r="J64"/>
  <c r="J69"/>
  <c r="J78"/>
  <c r="I96"/>
  <c r="I95" s="1"/>
  <c r="J164"/>
  <c r="J181"/>
  <c r="J191"/>
  <c r="J224"/>
  <c r="J254"/>
  <c r="J252"/>
  <c r="J173"/>
  <c r="J24"/>
  <c r="J71"/>
  <c r="J112"/>
  <c r="J127"/>
  <c r="J146"/>
  <c r="J162"/>
  <c r="J166"/>
  <c r="J189"/>
  <c r="J193"/>
  <c r="J219"/>
  <c r="J253"/>
  <c r="J251"/>
  <c r="J247"/>
  <c r="J115"/>
  <c r="J113"/>
  <c r="J116"/>
  <c r="J114"/>
  <c r="J100"/>
  <c r="I77"/>
  <c r="H96"/>
  <c r="H95" s="1"/>
  <c r="I156"/>
  <c r="H156"/>
  <c r="H155" s="1"/>
  <c r="H154" s="1"/>
  <c r="I68"/>
  <c r="H236" l="1"/>
  <c r="J236" s="1"/>
  <c r="J237"/>
  <c r="J246"/>
  <c r="H232"/>
  <c r="J233"/>
  <c r="J245"/>
  <c r="H198"/>
  <c r="H153"/>
  <c r="H149"/>
  <c r="J150"/>
  <c r="H11"/>
  <c r="J14"/>
  <c r="J97"/>
  <c r="J12"/>
  <c r="J95"/>
  <c r="I13"/>
  <c r="J13" s="1"/>
  <c r="J96"/>
  <c r="I200"/>
  <c r="J201"/>
  <c r="I171"/>
  <c r="J172"/>
  <c r="I155"/>
  <c r="J156"/>
  <c r="I123"/>
  <c r="J124"/>
  <c r="J77"/>
  <c r="I76"/>
  <c r="I67"/>
  <c r="J68"/>
  <c r="J23"/>
  <c r="I22"/>
  <c r="H231" l="1"/>
  <c r="J232"/>
  <c r="H10"/>
  <c r="J149"/>
  <c r="I199"/>
  <c r="J200"/>
  <c r="I168"/>
  <c r="J168" s="1"/>
  <c r="J171"/>
  <c r="I154"/>
  <c r="J155"/>
  <c r="I122"/>
  <c r="I121" s="1"/>
  <c r="J123"/>
  <c r="J76"/>
  <c r="I75"/>
  <c r="J75" s="1"/>
  <c r="I66"/>
  <c r="J66" s="1"/>
  <c r="J67"/>
  <c r="J22"/>
  <c r="I21"/>
  <c r="H230" l="1"/>
  <c r="J230" s="1"/>
  <c r="J231"/>
  <c r="I11"/>
  <c r="I198"/>
  <c r="J199"/>
  <c r="J154"/>
  <c r="I153"/>
  <c r="J153" s="1"/>
  <c r="J121"/>
  <c r="J122"/>
  <c r="J21"/>
  <c r="I10" l="1"/>
  <c r="J10" s="1"/>
  <c r="J198"/>
  <c r="J11"/>
  <c r="J259" l="1"/>
</calcChain>
</file>

<file path=xl/sharedStrings.xml><?xml version="1.0" encoding="utf-8"?>
<sst xmlns="http://schemas.openxmlformats.org/spreadsheetml/2006/main" count="1469" uniqueCount="367">
  <si>
    <t xml:space="preserve">                                              </t>
  </si>
  <si>
    <t>(тыс. рублей)</t>
  </si>
  <si>
    <t>№ п/п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</si>
  <si>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</si>
  <si>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</si>
  <si>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</si>
  <si>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</si>
  <si>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</si>
  <si>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</si>
  <si>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Сумма</t>
  </si>
  <si>
    <t>Администрация МО СП "Краснопартизанское"</t>
  </si>
  <si>
    <t>991</t>
  </si>
  <si>
    <t>ОБЩЕГОСУДАРСТВЕННЫЕ ВОПРОСЫ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</si>
  <si>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</si>
  <si>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</si>
  <si>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</si>
  <si>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</si>
  <si>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</si>
  <si>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</si>
  <si>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</si>
  <si>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Первоочередные расходы</t>
  </si>
  <si>
    <t>9990070200</t>
  </si>
  <si>
    <t>Фонд оплаты труда государственных (муниципальных) органов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</si>
  <si>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</si>
  <si>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                                         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</si>
  <si>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</si>
  <si>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</si>
  <si>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</si>
  <si>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</si>
  <si>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</si>
  <si>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</si>
  <si>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</si>
  <si>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</t>
  </si>
  <si>
    <t>Прочие расходы</t>
  </si>
  <si>
    <t>Прочая закупка товаров, работ и услуг</t>
  </si>
  <si>
    <t>244</t>
  </si>
  <si>
    <t>Уплата прочих налогов, сборов и иных платежей</t>
  </si>
  <si>
    <t>852</t>
  </si>
  <si>
    <t>Уплата налога на имущество муниципальных бюджетных,автономных, казенных организаций</t>
  </si>
  <si>
    <t>9990070300</t>
  </si>
  <si>
    <t>Уплата налога на имущество организаций и земельного налога</t>
  </si>
  <si>
    <t>851</t>
  </si>
  <si>
    <t xml:space="preserve"> Обеспечение профессиональной переподготовки, повышение квалификации глав муниципальных образований и муниципальных служащих
</t>
  </si>
  <si>
    <t>9990072870</t>
  </si>
  <si>
    <t>Прочая закупка товаров, работ и услуг для обеспечения для государственных (муниципальных) нужд</t>
  </si>
  <si>
    <t>Развитие муниципальной службы в МО "Хоринский район"</t>
  </si>
  <si>
    <t>99900S0100</t>
  </si>
  <si>
    <t>Центральный аппарат</t>
  </si>
  <si>
    <t>9990091010</t>
  </si>
  <si>
    <t>Уплата прочих налогов, сборов и  иных платежей</t>
  </si>
  <si>
    <t>Уплата иных платежей</t>
  </si>
  <si>
    <t>853</t>
  </si>
  <si>
    <t>Мероприятия на выравнивание уровня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</si>
  <si>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9990073090</t>
  </si>
  <si>
    <t xml:space="preserve">Прочая закупка товаров, работ и услуг </t>
  </si>
  <si>
    <t xml:space="preserve">Межбюджетные трансферты для премирования победителей и призерам республиканского конкурса «Лучшее территориальное общественное самоуправление» </t>
  </si>
  <si>
    <t>9990074030</t>
  </si>
  <si>
    <t>Прочая закупка товаров, работ и услуг для обеспечения
государственных (муниципальных) нужд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</si>
  <si>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</si>
  <si>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</si>
  <si>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</si>
  <si>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Межбюджетные трансферты на осуществление части полномочий по формированию и исполнению бюджета поселения</t>
  </si>
  <si>
    <t>9994101</t>
  </si>
  <si>
    <t>Иные межбюджетные трансферты</t>
  </si>
  <si>
    <t>540</t>
  </si>
  <si>
    <t xml:space="preserve">Межбюджетные трансферты на осуществление части полномочий по ксо </t>
  </si>
  <si>
    <t>9994102</t>
  </si>
  <si>
    <t>Прочие платежи</t>
  </si>
  <si>
    <t>9990080100</t>
  </si>
  <si>
    <t>Межбюджетные трансферты для премирования победителей и призерам республиканского конкурса «Лучшее территориальное общественное самоуправление»</t>
  </si>
  <si>
    <t>06</t>
  </si>
  <si>
    <t>99900P0100</t>
  </si>
  <si>
    <t>Межбюджетные трансферты на осуществление части полномочий  КСО сельских поселений</t>
  </si>
  <si>
    <t>99900P0200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</si>
  <si>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</si>
  <si>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</si>
  <si>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</si>
  <si>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</si>
  <si>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</si>
  <si>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</si>
  <si>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 xml:space="preserve">Фонд оплаты труда казенных учреждений
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</si>
  <si>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</si>
  <si>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Обеспечение деятельности казенных учреждений</t>
  </si>
  <si>
    <t>9990020100</t>
  </si>
  <si>
    <t>Межбюджетные трансферты для премирования победителей и призеров республиканского конкурса «Лучшее территориальное общественное самоуправление»</t>
  </si>
  <si>
    <t>Иные выплаты населению</t>
  </si>
  <si>
    <t>360</t>
  </si>
  <si>
    <t xml:space="preserve">Межбюджетные трансферты на осуществление части полномочий по земельному контролю в границах поселения  </t>
  </si>
  <si>
    <t>99900P0500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</si>
  <si>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</si>
  <si>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</si>
  <si>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</si>
  <si>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</si>
  <si>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 xml:space="preserve"> </t>
  </si>
  <si>
    <t>НАЦИОНАЛЬНАЯ БЕЗОПАСНОСТЬ И ПРАВООХРАНИТЕЛЬНАЯ ДЕЯТЕЛЬНОСТЬ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</si>
  <si>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</si>
  <si>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</si>
  <si>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122</t>
  </si>
  <si>
    <t>10</t>
  </si>
  <si>
    <t>Другие вопросы в области национальной безопасности и правоохранительной деятельности</t>
  </si>
  <si>
    <t>Прочие мероприятия, связанные с выполнением обязательств органов местного самоуправления</t>
  </si>
  <si>
    <t>999 8290</t>
  </si>
  <si>
    <t>99900R0100</t>
  </si>
  <si>
    <t>Межбюджетные трансферты на опашку минерализованных полос</t>
  </si>
  <si>
    <t>Прочая закупка товаров, работ и услугдля обеспечения государственных (муниципальных) нужд</t>
  </si>
  <si>
    <t>Межбюджетные трансферты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</si>
  <si>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>99900R0400</t>
  </si>
  <si>
    <t>Другие вопросы в области национальной экономики</t>
  </si>
  <si>
    <t>ЖИЛИЩНО - КОММУНАЛЬНОЕ ХОЗЯЙСТВО</t>
  </si>
  <si>
    <t>05</t>
  </si>
  <si>
    <t xml:space="preserve">Коммунальное хозяйство </t>
  </si>
  <si>
    <t>Прочая закупка товаров, работ и услуг для обеспечения
муниципальных нужд</t>
  </si>
  <si>
    <r>
      <t xml:space="preserve">Мероприятия </t>
    </r>
    <r>
      <rPr>
        <sz val="10"/>
        <color indexed="8"/>
        <rFont val="Times New Roman"/>
        <family val="1"/>
        <charset val="204"/>
      </rPr>
      <t>по организации в границах поселения водоснабжения населения, водоотведения</t>
    </r>
  </si>
  <si>
    <t>Благоустройство</t>
  </si>
  <si>
    <t>Иные МБТ на поддержку гражданских инициатив "Народный бюджет"</t>
  </si>
  <si>
    <t>999072140</t>
  </si>
  <si>
    <t>Межбюджетные трансферты на осуществление части полномочий по муниципальному контролю в сфере благоустройства в 2020-2024гг</t>
  </si>
  <si>
    <t>99900Р0300</t>
  </si>
  <si>
    <t>Иные МБТ на поддержку гражданских инициатив "Народный бюджет" за счет МБ</t>
  </si>
  <si>
    <t>999080200</t>
  </si>
  <si>
    <t>Межбюджетные трансферты на осуществление части полномочий по ликвидации несанкционировнных свалок на территориях сельских поселений</t>
  </si>
  <si>
    <t>99900R0300</t>
  </si>
  <si>
    <t>Межбюджетные трансферты на осуществление части полномочий по муниципальному контролю в сфере благоустройства в 2014-2019гг</t>
  </si>
  <si>
    <t>99900P0300</t>
  </si>
  <si>
    <t xml:space="preserve">Межбюджетные трансферты на исполнение полномочий по ликвидации, уборке и буртованию твердых отходов на свалках (в том числе несанкционированных), расположенных на территории сельских поселений </t>
  </si>
  <si>
    <t>9990080300</t>
  </si>
  <si>
    <t>КУЛЬТУРА, КИНЕМАТОГРАФИЯ</t>
  </si>
  <si>
    <t>08</t>
  </si>
  <si>
    <t>Культура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</si>
  <si>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(МБ)</t>
  </si>
  <si>
    <t>9990020400</t>
  </si>
  <si>
    <t>Закупка товаров, работ, услуг в целях капитального ремонта государственного (муниципального) имущества</t>
  </si>
  <si>
    <t>243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</si>
  <si>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(РБ)</t>
  </si>
  <si>
    <t>9990072140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</si>
  <si>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(МБ)</t>
  </si>
  <si>
    <t>99900S0400</t>
  </si>
  <si>
    <t>Закупка товаров, работ, услуг в целях капитального
ремонта государственного (муниципального) имущества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</si>
  <si>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(РБ)</t>
  </si>
  <si>
    <t>99900S2140</t>
  </si>
  <si>
    <t xml:space="preserve">Межбюджетные трансферты на осуществление полномочий для организации досуга и обеспечения жителей поселения услугами организации культуры </t>
  </si>
  <si>
    <t>99900P0401</t>
  </si>
  <si>
    <t>Межбюджетные трансферты на ИРО по увеличению ФОТ основного персонала отрасли "Культура"</t>
  </si>
  <si>
    <t>99900P0402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</si>
  <si>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2017 год</t>
  </si>
  <si>
    <t>99900P0403</t>
  </si>
  <si>
    <t>СОЦИАЛЬНАЯ ПОЛИТИКА</t>
  </si>
  <si>
    <t>Пенсионное обеспечение</t>
  </si>
  <si>
    <t>Публичные нормативные обязательства</t>
  </si>
  <si>
    <t>9990060100</t>
  </si>
  <si>
    <t xml:space="preserve"> Иные пенсии, социальные доплаты к пенсиям</t>
  </si>
  <si>
    <t>312</t>
  </si>
  <si>
    <t>ФИЗИЧЕСКАЯ КУЛЬТУРА И СПОРТ</t>
  </si>
  <si>
    <t>Массовый спорт</t>
  </si>
  <si>
    <t>Другие вопросы в области культуры, кинематографии</t>
  </si>
  <si>
    <t>Физическая  культура и спорт</t>
  </si>
  <si>
    <t>00</t>
  </si>
  <si>
    <t>ВСЕГО РАСХОДОВ</t>
  </si>
  <si>
    <t>Приложение №4</t>
  </si>
  <si>
    <t>Ведомственная структура расходов местного бюджета</t>
  </si>
  <si>
    <t>Исполнение</t>
  </si>
  <si>
    <t>% исполнения</t>
  </si>
  <si>
    <t>9990091040</t>
  </si>
  <si>
    <t>247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</si>
  <si>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</si>
  <si>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</si>
  <si>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>9990080200</t>
  </si>
  <si>
    <t>07</t>
  </si>
  <si>
    <t>Обеспечение проведения выборов и референдумов</t>
  </si>
  <si>
    <t>Специальные расходы</t>
  </si>
  <si>
    <t>880</t>
  </si>
  <si>
    <t>НАЦИОНАЛЬНАЯ ЭКОНОМИКА</t>
  </si>
  <si>
    <t>ОБРАЗОВАНИЕ</t>
  </si>
  <si>
    <t>Профессиональная подготовка, переподготовка и повышение квалтфикации</t>
  </si>
  <si>
    <t>99900S2870</t>
  </si>
  <si>
    <t>-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</si>
  <si>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</si>
  <si>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2 19 05000 10 0000 151</t>
  </si>
  <si>
    <t xml:space="preserve"> ВОЗВРАТ ОСТАТКОВ СУБСИДИЙ, СУБВЕНЦИЙ И ИНЫХ МЕЖБЮДЖЕТНЫХ ТРАНСФЕРТОВ, ИМЕЮЩИХ ЦЕЛЕВОЕ НАЗНАЧЕНИЕ, ПРОШЛЫХ ЛЕТ</t>
  </si>
  <si>
    <t>2 19 00000 00 0000 000</t>
  </si>
  <si>
    <t>2 18 0501 10 00000 180</t>
  </si>
  <si>
    <t>2 18 0000 00 00000 180</t>
  </si>
  <si>
    <t>2 18 0000 00 0000 000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</si>
  <si>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</si>
  <si>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Субвенции бюджетам поселений на осуществление первичного воинского учета на территориях, где отсутствуют военные комиссариаты.</t>
  </si>
  <si>
    <t xml:space="preserve">Субвенции бюджетам субъектов Российской Федерации и муниципальных образований </t>
  </si>
  <si>
    <t>Дотации бюджетам поселений на выравнивание уровня бюджетной обеспеченности.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</si>
  <si>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</si>
  <si>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</si>
  <si>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</si>
  <si>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</si>
  <si>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</si>
  <si>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Невыясненные поступления, зачисляемые в бюджеты сельских  поселений</t>
  </si>
  <si>
    <t>117 01050 10 0000 180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</si>
  <si>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</si>
  <si>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116 90050 10 0000 140</t>
  </si>
  <si>
    <t>ШТРАФЫ, САНКЦИИ, ВОЗМЕЩЕНИЕ УЩЕРБА</t>
  </si>
  <si>
    <t>116 00000 00 0000 000</t>
  </si>
  <si>
    <t>1 13 02995 10 0000 130</t>
  </si>
  <si>
    <t>Неналоговые поступления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</si>
  <si>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</si>
  <si>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</si>
  <si>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Земельный налог с организаций, обладающих земельным участком, расположенным в границах сельских  поселений</t>
  </si>
  <si>
    <t>1 06 06033 10 0000 110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</si>
  <si>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</si>
  <si>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</si>
  <si>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НАЛОГИ НА ИМУЩЕСТВО</t>
  </si>
  <si>
    <t>1 06 00000 00 0000 000</t>
  </si>
  <si>
    <t>Единый сельскохозяйственный налог</t>
  </si>
  <si>
    <t xml:space="preserve"> 1 05 03000 01 0000 110</t>
  </si>
  <si>
    <t>НАЛОГИ ПА СОВОКУПНЫЙ ДОХОД</t>
  </si>
  <si>
    <t xml:space="preserve"> 1 05 00000 00 0000 000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</si>
  <si>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(перерасчеты, недоимка и задолженность по сответствующему платежу, в том числе отменённому)</t>
  </si>
  <si>
    <t>1 01 020300 11 000 110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</si>
  <si>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</si>
  <si>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1 01 020300 10 000 110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</si>
  <si>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</si>
  <si>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1 01 020100 12 000 110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</si>
  <si>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сответствующему платежу, в том числе отменённому)</t>
  </si>
  <si>
    <t>1 01 020100 11 000 110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</si>
  <si>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</si>
  <si>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</si>
  <si>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</si>
  <si>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</t>
  </si>
  <si>
    <t>НАЛОГИ НА ПРИБЫЛЬ (ДОХОД), ПРИРОСТ КАПИТАЛА</t>
  </si>
  <si>
    <t xml:space="preserve"> 1 01 00000 00 0000 000</t>
  </si>
  <si>
    <t>неналоговые доходы</t>
  </si>
  <si>
    <t>налоговые доходы</t>
  </si>
  <si>
    <t xml:space="preserve"> налоговые и неналоговые доходы</t>
  </si>
  <si>
    <t>Кассовое исполнение, тыс.рублей</t>
  </si>
  <si>
    <t>Годовые бюджетные назначения, тыс.рублей</t>
  </si>
  <si>
    <t>Наименование показателя</t>
  </si>
  <si>
    <t>КБК</t>
  </si>
  <si>
    <t>(тыс.руб.)</t>
  </si>
  <si>
    <t xml:space="preserve">Налоговые и неналоговые доходы </t>
  </si>
  <si>
    <t>Приложение № 1</t>
  </si>
  <si>
    <t xml:space="preserve">  2 02 40014 10 0000 150</t>
  </si>
  <si>
    <t xml:space="preserve">  2 02 45160 10 0000 150</t>
  </si>
  <si>
    <t>Межбюджетные трансферты, передаваемые бюджетам поселений на проведение Всероссийского форума профессиональной ориентации "ПроеКТОриЯ"</t>
  </si>
  <si>
    <t xml:space="preserve">  2 02 40000 00 0000 150</t>
  </si>
  <si>
    <t>2 02 90054 10 0000 150</t>
  </si>
  <si>
    <t>Прочие безвозмездные поступления в бюджеты сельских поселений от бюджетов муниципальных районов</t>
  </si>
  <si>
    <t>2 02 90000 00 0000 150</t>
  </si>
  <si>
    <t>Прочие безвозмездные поступления от других бюджетов бюджетной системы</t>
  </si>
  <si>
    <t xml:space="preserve"> 2 02 35118 10 0000 150</t>
  </si>
  <si>
    <t xml:space="preserve">  2 02 35118 00 0000 150</t>
  </si>
  <si>
    <t xml:space="preserve"> 2 02 15001 10 0000 150</t>
  </si>
  <si>
    <t xml:space="preserve"> 2 02 15000 00 0000 150</t>
  </si>
  <si>
    <t xml:space="preserve">  Прочие поступления от денежных взысканий (штрафов) и иных сумм в возмещение ущерба, зачисляемые в бюджеты сельских  поселений</t>
  </si>
  <si>
    <t xml:space="preserve">  ШТРАФЫ, САНКЦИИ, ВОЗМЕЩЕНИЕ УЩЕРБА</t>
  </si>
  <si>
    <t>прочие  доходы от компенсации затрат бюджетов сельских поселений</t>
  </si>
  <si>
    <t xml:space="preserve"> 1 05 03011 01 0000 110</t>
  </si>
  <si>
    <t>Единый сельскохозяйственный налог, уплачиваемый организациями</t>
  </si>
  <si>
    <t xml:space="preserve">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</si>
  <si>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</si>
  <si>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101 020100 10 000 110</t>
  </si>
  <si>
    <t>182</t>
  </si>
  <si>
    <t>Управление Федеральной налоговой службы  по Республике Бурятия</t>
  </si>
  <si>
    <t xml:space="preserve">  ДОХОДЫ,  всего</t>
  </si>
  <si>
    <t>доходов  бюджета поселения</t>
  </si>
  <si>
    <t>администратора поступлений</t>
  </si>
  <si>
    <t>Код бюджетной классификации</t>
  </si>
  <si>
    <t>Объем безвозмездных поступлений</t>
  </si>
  <si>
    <t>Приложение № 2</t>
  </si>
  <si>
    <t>Всего расходов</t>
  </si>
  <si>
    <t>11 02</t>
  </si>
  <si>
    <t>Физическая культура и спорт</t>
  </si>
  <si>
    <t>11 00</t>
  </si>
  <si>
    <t>08 04</t>
  </si>
  <si>
    <t>08 01</t>
  </si>
  <si>
    <t>Культура,кинематография,средства массовой информации</t>
  </si>
  <si>
    <t>08 00</t>
  </si>
  <si>
    <t>Профессиональная подготовка, переподготовка и повышение квалификации</t>
  </si>
  <si>
    <t>07 05</t>
  </si>
  <si>
    <t>Образование</t>
  </si>
  <si>
    <t>07 00</t>
  </si>
  <si>
    <t>05 03</t>
  </si>
  <si>
    <t>Коммунальное хозяйство</t>
  </si>
  <si>
    <t>05 02</t>
  </si>
  <si>
    <t>Жилищно-коммунальное хозяйство</t>
  </si>
  <si>
    <t>05 00</t>
  </si>
  <si>
    <t>04 12</t>
  </si>
  <si>
    <t>Национальная экономика</t>
  </si>
  <si>
    <t>04 00</t>
  </si>
  <si>
    <t>Защита населения и территории от черезвычайных ситуаций природного и техногенного характера, пожарноя безопасность</t>
  </si>
  <si>
    <t>03 10</t>
  </si>
  <si>
    <t>Национальная безопасность и правоохранительная деятельность</t>
  </si>
  <si>
    <t>03 00</t>
  </si>
  <si>
    <t>02 03</t>
  </si>
  <si>
    <t>Национальная оборона</t>
  </si>
  <si>
    <t>02 00</t>
  </si>
  <si>
    <t>01 13</t>
  </si>
  <si>
    <t>Резрвные фонды</t>
  </si>
  <si>
    <t>01 11</t>
  </si>
  <si>
    <t>01 07</t>
  </si>
  <si>
    <t xml:space="preserve">Обеспечение деятельности финансовых, налоговых и таможенных органов и органов финансового (финансового- бюджетного)надзора </t>
  </si>
  <si>
    <t>01 06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</si>
  <si>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Федерации, местных администраций</t>
  </si>
  <si>
    <t>01 04</t>
  </si>
  <si>
    <t>Функционирование высшего должностного лица субъекта Российской Федерации и органа местного самоуправления</t>
  </si>
  <si>
    <t>01 02</t>
  </si>
  <si>
    <t>Общегосударственные вопросы</t>
  </si>
  <si>
    <t>01 00</t>
  </si>
  <si>
    <t>% исполнения сводной бюджетной росписи</t>
  </si>
  <si>
    <t>% исполнения утвержденных назначений</t>
  </si>
  <si>
    <t>Утвержденные бюджетные назначения, тыс.рублей</t>
  </si>
  <si>
    <t xml:space="preserve">Наименование разделов </t>
  </si>
  <si>
    <t>Раздел, подраздел</t>
  </si>
  <si>
    <t>Приложение №3</t>
  </si>
  <si>
    <t>ИТОГО источников финансирования</t>
  </si>
  <si>
    <t>Уменьшение прочих остатков денежных средств бюжетов сельских поселений</t>
  </si>
  <si>
    <t>Уменьшение остатков средств бюджетов</t>
  </si>
  <si>
    <t>Увеличение прочих остатков денежных средств бюджетов сельских поселений</t>
  </si>
  <si>
    <t>Увеличение остатков средств бюджетов</t>
  </si>
  <si>
    <t>Изменение остатков средств на счетах по учету средств бюджетов</t>
  </si>
  <si>
    <t xml:space="preserve">коды груп, подгрупп, статей,видов </t>
  </si>
  <si>
    <t>Наименование</t>
  </si>
  <si>
    <t>Приложение № 5</t>
  </si>
  <si>
    <t>Налоговые и неналоговые доходы</t>
  </si>
  <si>
    <t>Налоговые доходы</t>
  </si>
  <si>
    <t>Неналоговые доходы</t>
  </si>
  <si>
    <t>1 01 00000 00 0000 000</t>
  </si>
  <si>
    <t>1 05 00000 00 0000 000</t>
  </si>
  <si>
    <t>1 01 02000 01 0000 110</t>
  </si>
  <si>
    <t>1 01 02010 01 0000 110</t>
  </si>
  <si>
    <t>1 05 03010 01 0000 110</t>
  </si>
  <si>
    <t xml:space="preserve"> 0 10 50000 00 0000 000</t>
  </si>
  <si>
    <t xml:space="preserve"> 0 10 50000 00 0000 500</t>
  </si>
  <si>
    <t xml:space="preserve"> 0 10 50201 10 0000 610</t>
  </si>
  <si>
    <t xml:space="preserve"> 0 10 50000 00 0000 600</t>
  </si>
  <si>
    <t xml:space="preserve"> 0 10 50201 10 0000 510</t>
  </si>
  <si>
    <t>Иные выплаты персоналу государственных (муниципальных) органов, за исключением фонда оплаты труда</t>
  </si>
  <si>
    <t xml:space="preserve">Межбюджетные трансферты </t>
  </si>
  <si>
    <t>Субсидии бюджетам бюджетной системы Российской Федерации (межбюджетные субсидии)</t>
  </si>
  <si>
    <t>2 02 20000 00 0000 150</t>
  </si>
  <si>
    <t>2 02 25513 10 0000 150</t>
  </si>
  <si>
    <t>Субсидии бюджетам сельских поселений на развитие сети учреждений культурно-досугового типа</t>
  </si>
  <si>
    <t>2 08 00000 00 0000 000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</si>
  <si>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</si>
  <si>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</si>
  <si>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</si>
  <si>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9990074810</t>
  </si>
  <si>
    <t>Финансовое обеспечение расходных обязательств, возникающих при выполнении полномочий по решению вопросов местного значения</t>
  </si>
  <si>
    <t>999А155130</t>
  </si>
  <si>
    <t>Развитие сети учреждений культурно-досугового типа</t>
  </si>
  <si>
    <t>Закупка товаров, работ, услуг в целях капитального</t>
  </si>
  <si>
    <t>Финансовая поддержка ТОС посредством республиканского конкурса «Лучшее территориальное общественное самоуправление»</t>
  </si>
  <si>
    <t>НАЦИОНАЛЬНАЯ ОБОРОНА</t>
  </si>
  <si>
    <t xml:space="preserve"> "Об утверждении отчета об исполнении бюджета муниципального 
образования сельского поселения «Краснопартизанское» за 3 квартал 2024 год" 
</t>
  </si>
  <si>
    <t>Исполнение за 3 квартал 2024 года, тыс.рублей</t>
  </si>
  <si>
    <t>Межбюджетные трансферты на осуществление части полномочий  ЦБ сельских поселений</t>
  </si>
  <si>
    <t>Исполнение за 3 квартал 2024 г, тыс.рублей</t>
  </si>
  <si>
    <t xml:space="preserve">Распределение бюджетных ассигнований по разделам, подразделам класcификации расходов бюджета </t>
  </si>
  <si>
    <t xml:space="preserve"> Источники финансирования дефицита  местного бюджета</t>
  </si>
  <si>
    <t>к Постановлению №11 от 15 октября 2024 г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</si>
  <si>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</si>
  <si>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</si>
  <si>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 бюджетов сельских поселений от возврата бюджетными учреждениями остатков субсидий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</si>
  <si>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</si>
  <si>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</si>
  <si>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1 11 00000 00 0000 120</t>
  </si>
  <si>
    <t>ДОХОДЫ ОТ ИСПОЛЬЗОВАНИЯ ИМУЩЕСТВА, НАХОДЯЩЕГОСЯ В ГОСУДАРСТВЕННОЙ И МУНИЦИПАЛЬНОЙ СОБСТВЕННОСТИ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</si>
  <si>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</si>
  <si>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</si>
  <si>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ОКАЗАНИЯ ПЛАТНЫХ УСЛУГ (РАБОТ) И КОМПЕНСАЦИИ ЗАТРАТ ГОСУДАРСТВА</t>
  </si>
  <si>
    <t>113 02065 10 0000 130</t>
  </si>
  <si>
    <t>Доходы, поступающие в порядке возмещени расходов, понесенных в связи с эксплуатацией имущества сельских поселений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</si>
</sst>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0.000"/>
    <numFmt numFmtId="165" formatCode="0.00000"/>
    <numFmt numFmtId="166" formatCode="0.0"/>
    <numFmt numFmtId="167" formatCode="&quot;&quot;###,##0.00"/>
    <numFmt numFmtId="168" formatCode="&quot;&quot;###,##0.00000"/>
    <numFmt numFmtId="169" formatCode="_-* #,##0.00_р_._-;\-* #,##0.00_р_._-;_-* &quot;-&quot;??_р_._-;_-@_-"/>
    <numFmt numFmtId="170" formatCode="#,##0.0"/>
  </numFmts>
  <fonts count="36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 Cyr"/>
    </font>
    <font>
      <sz val="8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11" fillId="5" borderId="0" applyNumberFormat="0" applyBorder="0" applyAlignment="0" applyProtection="0"/>
    <xf numFmtId="0" fontId="14" fillId="0" borderId="3">
      <alignment horizontal="left" wrapText="1" indent="2"/>
    </xf>
    <xf numFmtId="49" fontId="15" fillId="0" borderId="5">
      <alignment horizontal="center"/>
    </xf>
    <xf numFmtId="49" fontId="14" fillId="0" borderId="5">
      <alignment horizontal="center"/>
    </xf>
    <xf numFmtId="169" fontId="13" fillId="0" borderId="0" applyFont="0" applyFill="0" applyBorder="0" applyAlignment="0" applyProtection="0"/>
    <xf numFmtId="0" fontId="14" fillId="0" borderId="13">
      <alignment horizontal="left" wrapText="1" indent="2"/>
    </xf>
    <xf numFmtId="0" fontId="5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/>
    <xf numFmtId="0" fontId="1" fillId="3" borderId="0" xfId="0" applyFont="1" applyFill="1"/>
    <xf numFmtId="0" fontId="10" fillId="0" borderId="1" xfId="0" applyFont="1" applyBorder="1"/>
    <xf numFmtId="0" fontId="10" fillId="0" borderId="0" xfId="0" applyFont="1"/>
    <xf numFmtId="0" fontId="2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vertical="center"/>
    </xf>
    <xf numFmtId="2" fontId="0" fillId="0" borderId="1" xfId="0" applyNumberFormat="1" applyBorder="1"/>
    <xf numFmtId="0" fontId="1" fillId="0" borderId="4" xfId="3" applyNumberFormat="1" applyFont="1" applyBorder="1" applyAlignment="1" applyProtection="1">
      <alignment wrapText="1"/>
    </xf>
    <xf numFmtId="49" fontId="16" fillId="0" borderId="5" xfId="4" applyNumberFormat="1" applyFont="1" applyAlignment="1" applyProtection="1">
      <alignment horizontal="left" vertical="top"/>
      <protection locked="0"/>
    </xf>
    <xf numFmtId="2" fontId="17" fillId="0" borderId="1" xfId="0" applyNumberFormat="1" applyFont="1" applyBorder="1"/>
    <xf numFmtId="0" fontId="18" fillId="0" borderId="1" xfId="0" applyNumberFormat="1" applyFont="1" applyFill="1" applyBorder="1" applyAlignment="1" applyProtection="1">
      <alignment vertical="top" wrapText="1"/>
    </xf>
    <xf numFmtId="49" fontId="19" fillId="0" borderId="5" xfId="4" applyNumberFormat="1" applyFont="1" applyAlignment="1" applyProtection="1">
      <alignment horizontal="left" vertical="top"/>
      <protection locked="0"/>
    </xf>
    <xf numFmtId="0" fontId="1" fillId="0" borderId="3" xfId="3" applyNumberFormat="1" applyFont="1" applyAlignment="1" applyProtection="1">
      <alignment wrapText="1"/>
    </xf>
    <xf numFmtId="0" fontId="18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 wrapText="1"/>
    </xf>
    <xf numFmtId="2" fontId="0" fillId="0" borderId="1" xfId="0" applyNumberFormat="1" applyBorder="1" applyAlignment="1">
      <alignment horizontal="right"/>
    </xf>
    <xf numFmtId="0" fontId="17" fillId="0" borderId="0" xfId="0" applyFont="1"/>
    <xf numFmtId="0" fontId="3" fillId="0" borderId="1" xfId="0" applyFont="1" applyFill="1" applyBorder="1" applyAlignment="1">
      <alignment horizontal="left" vertical="top" wrapText="1"/>
    </xf>
    <xf numFmtId="2" fontId="13" fillId="0" borderId="1" xfId="0" applyNumberFormat="1" applyFont="1" applyBorder="1"/>
    <xf numFmtId="3" fontId="1" fillId="0" borderId="1" xfId="0" applyNumberFormat="1" applyFont="1" applyFill="1" applyBorder="1" applyAlignment="1" applyProtection="1">
      <alignment horizontal="left" vertical="top"/>
    </xf>
    <xf numFmtId="165" fontId="13" fillId="0" borderId="1" xfId="0" applyNumberFormat="1" applyFont="1" applyBorder="1"/>
    <xf numFmtId="165" fontId="17" fillId="0" borderId="6" xfId="0" applyNumberFormat="1" applyFont="1" applyBorder="1"/>
    <xf numFmtId="0" fontId="4" fillId="0" borderId="3" xfId="3" applyNumberFormat="1" applyFont="1" applyAlignment="1" applyProtection="1">
      <alignment horizontal="left" vertical="top" wrapText="1"/>
    </xf>
    <xf numFmtId="3" fontId="3" fillId="0" borderId="6" xfId="0" applyNumberFormat="1" applyFont="1" applyFill="1" applyBorder="1" applyAlignment="1" applyProtection="1">
      <alignment horizontal="left" vertical="top"/>
    </xf>
    <xf numFmtId="3" fontId="3" fillId="0" borderId="1" xfId="0" applyNumberFormat="1" applyFont="1" applyFill="1" applyBorder="1" applyAlignment="1" applyProtection="1">
      <alignment horizontal="left" vertical="top"/>
    </xf>
    <xf numFmtId="167" fontId="21" fillId="0" borderId="0" xfId="0" applyNumberFormat="1" applyFont="1" applyBorder="1" applyAlignment="1">
      <alignment horizontal="center" vertical="center" wrapText="1"/>
    </xf>
    <xf numFmtId="167" fontId="21" fillId="0" borderId="9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vertical="top"/>
    </xf>
    <xf numFmtId="49" fontId="16" fillId="0" borderId="5" xfId="4" applyNumberFormat="1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3" fillId="0" borderId="8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 vertical="top"/>
    </xf>
    <xf numFmtId="2" fontId="1" fillId="0" borderId="1" xfId="0" applyNumberFormat="1" applyFont="1" applyBorder="1"/>
    <xf numFmtId="2" fontId="3" fillId="0" borderId="1" xfId="0" applyNumberFormat="1" applyFont="1" applyBorder="1"/>
    <xf numFmtId="0" fontId="4" fillId="0" borderId="3" xfId="3" applyNumberFormat="1" applyFont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horizontal="center"/>
    </xf>
    <xf numFmtId="0" fontId="24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Fill="1" applyBorder="1" applyAlignment="1" applyProtection="1"/>
    <xf numFmtId="2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/>
    </xf>
    <xf numFmtId="0" fontId="25" fillId="0" borderId="1" xfId="0" applyNumberFormat="1" applyFont="1" applyFill="1" applyBorder="1" applyAlignment="1" applyProtection="1">
      <alignment vertical="top"/>
    </xf>
    <xf numFmtId="49" fontId="1" fillId="0" borderId="2" xfId="0" applyNumberFormat="1" applyFont="1" applyFill="1" applyBorder="1" applyAlignment="1">
      <alignment horizontal="center" vertical="top" shrinkToFit="1"/>
    </xf>
    <xf numFmtId="49" fontId="3" fillId="0" borderId="2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26" fillId="0" borderId="0" xfId="0" applyNumberFormat="1" applyFont="1" applyAlignment="1">
      <alignment horizontal="center"/>
    </xf>
    <xf numFmtId="0" fontId="5" fillId="0" borderId="0" xfId="8"/>
    <xf numFmtId="0" fontId="27" fillId="0" borderId="0" xfId="8" applyFont="1"/>
    <xf numFmtId="0" fontId="1" fillId="0" borderId="0" xfId="8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/>
    <xf numFmtId="2" fontId="28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22" fillId="0" borderId="0" xfId="0" applyFont="1" applyFill="1" applyAlignme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top"/>
    </xf>
    <xf numFmtId="165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9" fillId="0" borderId="2" xfId="0" applyNumberFormat="1" applyFont="1" applyFill="1" applyBorder="1" applyAlignment="1" applyProtection="1">
      <alignment horizontal="left" vertical="top"/>
    </xf>
    <xf numFmtId="165" fontId="29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vertical="top" wrapText="1"/>
    </xf>
    <xf numFmtId="165" fontId="29" fillId="0" borderId="1" xfId="6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top" wrapText="1"/>
    </xf>
    <xf numFmtId="165" fontId="32" fillId="0" borderId="10" xfId="0" applyNumberFormat="1" applyFont="1" applyBorder="1" applyAlignment="1">
      <alignment horizontal="center" vertical="center" wrapText="1"/>
    </xf>
    <xf numFmtId="168" fontId="32" fillId="0" borderId="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top" wrapText="1"/>
    </xf>
    <xf numFmtId="165" fontId="32" fillId="0" borderId="1" xfId="0" applyNumberFormat="1" applyFont="1" applyBorder="1" applyAlignment="1">
      <alignment horizontal="center" vertical="center" wrapText="1"/>
    </xf>
    <xf numFmtId="168" fontId="33" fillId="0" borderId="8" xfId="0" applyNumberFormat="1" applyFont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left" vertical="top"/>
    </xf>
    <xf numFmtId="0" fontId="29" fillId="0" borderId="1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43" fontId="32" fillId="0" borderId="10" xfId="6" applyNumberFormat="1" applyFont="1" applyBorder="1" applyAlignment="1">
      <alignment horizontal="left" vertical="center" wrapText="1"/>
    </xf>
    <xf numFmtId="43" fontId="32" fillId="0" borderId="1" xfId="6" applyNumberFormat="1" applyFont="1" applyBorder="1" applyAlignment="1">
      <alignment horizontal="left" vertical="center" wrapText="1"/>
    </xf>
    <xf numFmtId="49" fontId="29" fillId="0" borderId="5" xfId="5" applyNumberFormat="1" applyFont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top" wrapText="1"/>
    </xf>
    <xf numFmtId="0" fontId="29" fillId="0" borderId="3" xfId="3" applyNumberFormat="1" applyFont="1" applyAlignment="1" applyProtection="1">
      <alignment horizontal="left" wrapText="1"/>
    </xf>
    <xf numFmtId="0" fontId="29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 applyProtection="1">
      <alignment vertical="top" wrapText="1"/>
    </xf>
    <xf numFmtId="0" fontId="29" fillId="0" borderId="1" xfId="0" applyNumberFormat="1" applyFont="1" applyFill="1" applyBorder="1" applyAlignment="1" applyProtection="1">
      <alignment vertical="center"/>
    </xf>
    <xf numFmtId="0" fontId="33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center" vertical="center" wrapText="1"/>
    </xf>
    <xf numFmtId="0" fontId="6" fillId="0" borderId="1" xfId="7" applyNumberFormat="1" applyFont="1" applyBorder="1" applyAlignment="1" applyProtection="1">
      <alignment vertical="center" wrapText="1"/>
    </xf>
    <xf numFmtId="0" fontId="29" fillId="0" borderId="6" xfId="7" applyNumberFormat="1" applyFont="1" applyBorder="1" applyAlignment="1" applyProtection="1">
      <alignment vertical="center" wrapText="1"/>
    </xf>
    <xf numFmtId="0" fontId="29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4" borderId="1" xfId="1" applyFont="1" applyFill="1" applyBorder="1" applyAlignment="1">
      <alignment horizontal="left" vertical="top" wrapText="1"/>
    </xf>
    <xf numFmtId="0" fontId="12" fillId="5" borderId="1" xfId="2" applyFont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/>
    </xf>
    <xf numFmtId="0" fontId="1" fillId="0" borderId="1" xfId="0" applyFont="1" applyBorder="1" applyAlignment="1">
      <alignment vertical="top" wrapText="1"/>
    </xf>
    <xf numFmtId="0" fontId="1" fillId="2" borderId="1" xfId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165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5" fontId="1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12" fillId="5" borderId="1" xfId="2" applyFont="1" applyBorder="1" applyAlignment="1">
      <alignment horizontal="center" vertical="center" wrapText="1"/>
    </xf>
    <xf numFmtId="49" fontId="12" fillId="5" borderId="1" xfId="2" applyNumberFormat="1" applyFont="1" applyBorder="1" applyAlignment="1">
      <alignment horizontal="center" vertical="center" wrapText="1"/>
    </xf>
    <xf numFmtId="165" fontId="12" fillId="5" borderId="2" xfId="2" applyNumberFormat="1" applyFont="1" applyBorder="1" applyAlignment="1">
      <alignment horizontal="center" vertical="center" wrapText="1"/>
    </xf>
    <xf numFmtId="165" fontId="12" fillId="5" borderId="2" xfId="2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9" fillId="0" borderId="0" xfId="8" applyFont="1" applyAlignment="1">
      <alignment horizontal="right" vertical="top"/>
    </xf>
    <xf numFmtId="0" fontId="30" fillId="0" borderId="0" xfId="8" applyFont="1" applyAlignment="1">
      <alignment horizontal="center" vertical="center"/>
    </xf>
    <xf numFmtId="0" fontId="7" fillId="0" borderId="0" xfId="8" applyFont="1" applyAlignment="1">
      <alignment horizontal="right"/>
    </xf>
    <xf numFmtId="0" fontId="2" fillId="0" borderId="1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left" vertical="center"/>
    </xf>
    <xf numFmtId="165" fontId="6" fillId="0" borderId="1" xfId="8" applyNumberFormat="1" applyFont="1" applyBorder="1" applyAlignment="1">
      <alignment horizontal="center" vertical="center"/>
    </xf>
    <xf numFmtId="2" fontId="6" fillId="0" borderId="1" xfId="8" applyNumberFormat="1" applyFont="1" applyBorder="1" applyAlignment="1">
      <alignment horizontal="center" vertical="center"/>
    </xf>
    <xf numFmtId="0" fontId="29" fillId="0" borderId="1" xfId="8" applyFont="1" applyBorder="1" applyAlignment="1">
      <alignment horizontal="left" vertical="center"/>
    </xf>
    <xf numFmtId="165" fontId="29" fillId="0" borderId="1" xfId="8" applyNumberFormat="1" applyFont="1" applyBorder="1" applyAlignment="1">
      <alignment horizontal="center" vertical="center"/>
    </xf>
    <xf numFmtId="2" fontId="29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left" vertical="top" wrapText="1"/>
    </xf>
    <xf numFmtId="0" fontId="29" fillId="0" borderId="1" xfId="8" applyFont="1" applyBorder="1" applyAlignment="1">
      <alignment horizontal="left" vertical="top" wrapText="1"/>
    </xf>
    <xf numFmtId="0" fontId="29" fillId="0" borderId="12" xfId="8" applyFont="1" applyBorder="1" applyAlignment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" fillId="0" borderId="3" xfId="3" applyNumberFormat="1" applyFont="1" applyAlignment="1" applyProtection="1">
      <alignment horizontal="left" vertical="top" wrapText="1"/>
    </xf>
    <xf numFmtId="0" fontId="1" fillId="0" borderId="4" xfId="3" applyNumberFormat="1" applyFont="1" applyBorder="1" applyAlignment="1" applyProtection="1">
      <alignment horizontal="left" vertical="top" wrapText="1"/>
    </xf>
    <xf numFmtId="0" fontId="0" fillId="0" borderId="1" xfId="0" applyBorder="1" applyAlignment="1">
      <alignment vertical="top"/>
    </xf>
    <xf numFmtId="0" fontId="31" fillId="0" borderId="2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top" wrapText="1"/>
    </xf>
    <xf numFmtId="3" fontId="31" fillId="0" borderId="1" xfId="0" applyNumberFormat="1" applyFont="1" applyFill="1" applyBorder="1" applyAlignment="1" applyProtection="1">
      <alignment horizontal="left" vertical="top"/>
    </xf>
    <xf numFmtId="0" fontId="31" fillId="0" borderId="3" xfId="3" applyNumberFormat="1" applyFont="1" applyAlignment="1" applyProtection="1">
      <alignment vertical="top" wrapText="1"/>
    </xf>
    <xf numFmtId="3" fontId="29" fillId="0" borderId="1" xfId="0" applyNumberFormat="1" applyFont="1" applyFill="1" applyBorder="1" applyAlignment="1" applyProtection="1">
      <alignment horizontal="left" vertical="top"/>
    </xf>
    <xf numFmtId="0" fontId="29" fillId="0" borderId="3" xfId="3" applyNumberFormat="1" applyFont="1" applyAlignment="1" applyProtection="1">
      <alignment vertical="top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7" xfId="0" applyNumberFormat="1" applyFont="1" applyFill="1" applyBorder="1" applyAlignment="1" applyProtection="1">
      <alignment horizontal="left" vertical="top"/>
    </xf>
    <xf numFmtId="0" fontId="29" fillId="0" borderId="2" xfId="0" applyNumberFormat="1" applyFont="1" applyFill="1" applyBorder="1" applyAlignment="1" applyProtection="1">
      <alignment horizontal="left" vertical="top"/>
    </xf>
    <xf numFmtId="0" fontId="29" fillId="0" borderId="7" xfId="0" applyNumberFormat="1" applyFont="1" applyFill="1" applyBorder="1" applyAlignment="1" applyProtection="1">
      <alignment horizontal="left" vertical="top"/>
    </xf>
    <xf numFmtId="0" fontId="29" fillId="0" borderId="0" xfId="0" applyFont="1" applyAlignment="1">
      <alignment horizontal="right" vertical="top" wrapText="1"/>
    </xf>
    <xf numFmtId="0" fontId="30" fillId="0" borderId="0" xfId="0" applyFont="1" applyFill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30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horizontal="left" vertical="top"/>
    </xf>
    <xf numFmtId="0" fontId="3" fillId="0" borderId="7" xfId="0" applyNumberFormat="1" applyFont="1" applyFill="1" applyBorder="1" applyAlignment="1" applyProtection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" fillId="0" borderId="0" xfId="8" applyFont="1" applyAlignment="1">
      <alignment horizontal="center" wrapText="1"/>
    </xf>
    <xf numFmtId="0" fontId="27" fillId="0" borderId="0" xfId="8" applyFont="1" applyAlignment="1">
      <alignment horizontal="center" wrapText="1"/>
    </xf>
    <xf numFmtId="0" fontId="29" fillId="0" borderId="0" xfId="8" applyFont="1" applyAlignment="1">
      <alignment horizontal="right" vertical="top" wrapText="1"/>
    </xf>
    <xf numFmtId="0" fontId="29" fillId="0" borderId="0" xfId="8" applyFont="1" applyAlignment="1">
      <alignment horizontal="right" vertical="top"/>
    </xf>
    <xf numFmtId="0" fontId="6" fillId="0" borderId="2" xfId="8" applyFont="1" applyBorder="1" applyAlignment="1">
      <alignment horizontal="center"/>
    </xf>
    <xf numFmtId="0" fontId="6" fillId="0" borderId="7" xfId="8" applyFont="1" applyBorder="1" applyAlignment="1">
      <alignment horizontal="center"/>
    </xf>
    <xf numFmtId="0" fontId="30" fillId="0" borderId="0" xfId="8" applyFont="1" applyAlignment="1">
      <alignment horizontal="center" vertical="center"/>
    </xf>
  </cellXfs>
  <cellStyles count="9">
    <cellStyle name="xl32" xfId="3"/>
    <cellStyle name="xl45" xfId="4"/>
    <cellStyle name="xl46" xfId="5"/>
    <cellStyle name="xl76" xfId="7"/>
    <cellStyle name="Обычный" xfId="0" builtinId="0"/>
    <cellStyle name="Обычный 2" xfId="8"/>
    <cellStyle name="Обычный_функциональная" xfId="1"/>
    <cellStyle name="Финансовый 2" xfId="6"/>
    <cellStyle name="Хороший" xfId="2" builtinId="2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4"/>
  <sheetViews>
    <sheetView tabSelected="1" zoomScale="110" zoomScaleNormal="110" workbookViewId="0">
      <selection activeCell="H5" sqref="H5"/>
    </sheetView>
  </sheetViews>
  <sheetFormatPr defaultRowHeight="12.75"/>
  <cols>
    <col min="1" max="1" width="26.7109375" customWidth="1"/>
    <col min="2" max="2" width="66.140625" customWidth="1"/>
    <col min="3" max="3" width="13" customWidth="1"/>
    <col min="4" max="4" width="12.42578125" customWidth="1"/>
    <col min="5" max="5" width="10.85546875" customWidth="1"/>
    <col min="6" max="6" width="9.140625" hidden="1" customWidth="1"/>
  </cols>
  <sheetData>
    <row r="1" spans="1:6" ht="15.75">
      <c r="A1" s="102"/>
      <c r="B1" s="102"/>
      <c r="C1" s="103"/>
      <c r="D1" s="233" t="s">
        <v>235</v>
      </c>
      <c r="E1" s="233"/>
      <c r="F1" s="102"/>
    </row>
    <row r="2" spans="1:6" ht="15.75">
      <c r="A2" s="102"/>
      <c r="B2" s="102"/>
      <c r="C2" s="103"/>
      <c r="D2" s="104"/>
      <c r="E2" s="104" t="s">
        <v>354</v>
      </c>
      <c r="F2" s="102"/>
    </row>
    <row r="3" spans="1:6" ht="33.75" customHeight="1">
      <c r="A3" s="238" t="s">
        <v>348</v>
      </c>
      <c r="B3" s="238"/>
      <c r="C3" s="238"/>
      <c r="D3" s="238"/>
      <c r="E3" s="238"/>
      <c r="F3" s="238"/>
    </row>
    <row r="4" spans="1:6" ht="33.75" customHeight="1">
      <c r="A4" s="105"/>
      <c r="B4" s="105"/>
      <c r="C4" s="105"/>
      <c r="D4" s="105"/>
      <c r="E4" s="105"/>
      <c r="F4" s="105"/>
    </row>
    <row r="5" spans="1:6" ht="41.25" customHeight="1">
      <c r="A5" s="239" t="s">
        <v>234</v>
      </c>
      <c r="B5" s="239"/>
      <c r="C5" s="239"/>
      <c r="D5" s="239"/>
      <c r="E5" s="239"/>
    </row>
    <row r="6" spans="1:6" ht="15.75" customHeight="1">
      <c r="A6" s="96"/>
      <c r="B6" s="97"/>
      <c r="C6" s="97"/>
      <c r="D6" s="97"/>
      <c r="E6" s="48" t="s">
        <v>233</v>
      </c>
    </row>
    <row r="7" spans="1:6" ht="70.5" customHeight="1">
      <c r="A7" s="106" t="s">
        <v>232</v>
      </c>
      <c r="B7" s="106" t="s">
        <v>231</v>
      </c>
      <c r="C7" s="107" t="s">
        <v>230</v>
      </c>
      <c r="D7" s="108" t="s">
        <v>229</v>
      </c>
      <c r="E7" s="109" t="s">
        <v>161</v>
      </c>
    </row>
    <row r="8" spans="1:6" ht="15.75">
      <c r="A8" s="110" t="s">
        <v>318</v>
      </c>
      <c r="B8" s="110"/>
      <c r="C8" s="111">
        <f>C9+C10</f>
        <v>330</v>
      </c>
      <c r="D8" s="111">
        <f>D9+D10</f>
        <v>266.39202999999998</v>
      </c>
      <c r="E8" s="112">
        <f>D8/C8*100</f>
        <v>80.724857575757568</v>
      </c>
    </row>
    <row r="9" spans="1:6" ht="15.75">
      <c r="A9" s="236" t="s">
        <v>319</v>
      </c>
      <c r="B9" s="237"/>
      <c r="C9" s="114">
        <f>C11+C19+C21</f>
        <v>330</v>
      </c>
      <c r="D9" s="114">
        <f>D11+D19+D21</f>
        <v>221.64203000000001</v>
      </c>
      <c r="E9" s="115">
        <f>D9/C9*100</f>
        <v>67.16425151515152</v>
      </c>
    </row>
    <row r="10" spans="1:6" ht="15.75">
      <c r="A10" s="236" t="s">
        <v>320</v>
      </c>
      <c r="B10" s="237"/>
      <c r="C10" s="114">
        <f>C25</f>
        <v>0</v>
      </c>
      <c r="D10" s="114">
        <f>D25</f>
        <v>44.75</v>
      </c>
      <c r="E10" s="115" t="s">
        <v>175</v>
      </c>
    </row>
    <row r="11" spans="1:6" ht="17.25" customHeight="1">
      <c r="A11" s="126" t="s">
        <v>321</v>
      </c>
      <c r="B11" s="124" t="s">
        <v>224</v>
      </c>
      <c r="C11" s="111">
        <f>C12</f>
        <v>38</v>
      </c>
      <c r="D11" s="111">
        <f>D12</f>
        <v>62.423140000000004</v>
      </c>
      <c r="E11" s="112">
        <f>D11/C11*100</f>
        <v>164.27142105263158</v>
      </c>
    </row>
    <row r="12" spans="1:6" ht="15.75">
      <c r="A12" s="127" t="s">
        <v>323</v>
      </c>
      <c r="B12" s="125" t="s">
        <v>223</v>
      </c>
      <c r="C12" s="114">
        <f>C13+C14+C17</f>
        <v>38</v>
      </c>
      <c r="D12" s="114">
        <f>D13+D17</f>
        <v>62.423140000000004</v>
      </c>
      <c r="E12" s="115">
        <f>D12/C12*100</f>
        <v>164.27142105263158</v>
      </c>
    </row>
    <row r="13" spans="1:6" ht="79.5" customHeight="1">
      <c r="A13" s="127" t="s">
        <v>324</v>
      </c>
      <c r="B13" s="131" t="s">
        <v>222</v>
      </c>
      <c r="C13" s="114">
        <f>C15+C16</f>
        <v>38</v>
      </c>
      <c r="D13" s="117">
        <f>D15+D16</f>
        <v>62.396680000000003</v>
      </c>
      <c r="E13" s="115">
        <f>D13/C13*100</f>
        <v>164.20178947368422</v>
      </c>
    </row>
    <row r="14" spans="1:6" ht="42.75" hidden="1" customHeight="1">
      <c r="A14" s="127" t="s">
        <v>221</v>
      </c>
      <c r="B14" s="132" t="s">
        <v>220</v>
      </c>
      <c r="C14" s="114">
        <v>0</v>
      </c>
      <c r="D14" s="117"/>
      <c r="E14" s="115"/>
    </row>
    <row r="15" spans="1:6" ht="96.75" customHeight="1">
      <c r="A15" s="128" t="s">
        <v>219</v>
      </c>
      <c r="B15" s="118" t="s">
        <v>218</v>
      </c>
      <c r="C15" s="119">
        <v>38</v>
      </c>
      <c r="D15" s="119">
        <v>62.396680000000003</v>
      </c>
      <c r="E15" s="120">
        <f>D15/C15*100</f>
        <v>164.20178947368422</v>
      </c>
      <c r="F15" s="47">
        <f>E15*100/D15</f>
        <v>263.15789473684208</v>
      </c>
    </row>
    <row r="16" spans="1:6" ht="68.25" hidden="1" customHeight="1">
      <c r="A16" s="129" t="s">
        <v>217</v>
      </c>
      <c r="B16" s="121" t="s">
        <v>216</v>
      </c>
      <c r="C16" s="122">
        <v>0</v>
      </c>
      <c r="D16" s="122">
        <v>0</v>
      </c>
      <c r="E16" s="120" t="e">
        <f t="shared" ref="E16" si="0">D16/C16*100</f>
        <v>#DIV/0!</v>
      </c>
      <c r="F16" s="47">
        <v>0</v>
      </c>
    </row>
    <row r="17" spans="1:6" ht="48.75" customHeight="1">
      <c r="A17" s="129" t="s">
        <v>215</v>
      </c>
      <c r="B17" s="121" t="s">
        <v>214</v>
      </c>
      <c r="C17" s="122">
        <f>C18</f>
        <v>0</v>
      </c>
      <c r="D17" s="122">
        <f>D18</f>
        <v>2.6460000000000001E-2</v>
      </c>
      <c r="E17" s="120" t="s">
        <v>175</v>
      </c>
      <c r="F17" s="46"/>
    </row>
    <row r="18" spans="1:6" ht="81.75" customHeight="1">
      <c r="A18" s="129" t="s">
        <v>213</v>
      </c>
      <c r="B18" s="121" t="s">
        <v>212</v>
      </c>
      <c r="C18" s="122">
        <v>0</v>
      </c>
      <c r="D18" s="122">
        <v>2.6460000000000001E-2</v>
      </c>
      <c r="E18" s="120" t="s">
        <v>175</v>
      </c>
      <c r="F18" s="46"/>
    </row>
    <row r="19" spans="1:6" ht="16.5" customHeight="1">
      <c r="A19" s="126" t="s">
        <v>322</v>
      </c>
      <c r="B19" s="124" t="s">
        <v>210</v>
      </c>
      <c r="C19" s="111">
        <f>C20</f>
        <v>0</v>
      </c>
      <c r="D19" s="111">
        <f>D20</f>
        <v>5.3952</v>
      </c>
      <c r="E19" s="123" t="s">
        <v>175</v>
      </c>
    </row>
    <row r="20" spans="1:6" ht="16.5" customHeight="1">
      <c r="A20" s="127" t="s">
        <v>325</v>
      </c>
      <c r="B20" s="125" t="s">
        <v>208</v>
      </c>
      <c r="C20" s="114">
        <v>0</v>
      </c>
      <c r="D20" s="114">
        <v>5.3952</v>
      </c>
      <c r="E20" s="120" t="s">
        <v>175</v>
      </c>
    </row>
    <row r="21" spans="1:6" ht="16.5" customHeight="1">
      <c r="A21" s="126" t="s">
        <v>207</v>
      </c>
      <c r="B21" s="124" t="s">
        <v>206</v>
      </c>
      <c r="C21" s="111">
        <f>C22+C23+C24</f>
        <v>292</v>
      </c>
      <c r="D21" s="111">
        <f>D22+D23+D24</f>
        <v>153.82369</v>
      </c>
      <c r="E21" s="112">
        <f>D21/C21*100</f>
        <v>52.679345890410957</v>
      </c>
    </row>
    <row r="22" spans="1:6" ht="47.25" customHeight="1">
      <c r="A22" s="127" t="s">
        <v>205</v>
      </c>
      <c r="B22" s="131" t="s">
        <v>204</v>
      </c>
      <c r="C22" s="114">
        <v>17</v>
      </c>
      <c r="D22" s="114">
        <v>4.1943799999999998</v>
      </c>
      <c r="E22" s="115">
        <f>D22/C22*100</f>
        <v>24.672823529411765</v>
      </c>
    </row>
    <row r="23" spans="1:6" ht="32.25" customHeight="1">
      <c r="A23" s="130" t="s">
        <v>203</v>
      </c>
      <c r="B23" s="131" t="s">
        <v>202</v>
      </c>
      <c r="C23" s="114">
        <v>15</v>
      </c>
      <c r="D23" s="114">
        <v>13.667</v>
      </c>
      <c r="E23" s="115" t="s">
        <v>175</v>
      </c>
    </row>
    <row r="24" spans="1:6" ht="33.75" customHeight="1">
      <c r="A24" s="130" t="s">
        <v>201</v>
      </c>
      <c r="B24" s="131" t="s">
        <v>200</v>
      </c>
      <c r="C24" s="114">
        <v>260</v>
      </c>
      <c r="D24" s="114">
        <v>135.96231</v>
      </c>
      <c r="E24" s="115">
        <f>D24/C24*100</f>
        <v>52.293196153846154</v>
      </c>
    </row>
    <row r="25" spans="1:6" s="37" customFormat="1" ht="17.25" customHeight="1">
      <c r="A25" s="234" t="s">
        <v>199</v>
      </c>
      <c r="B25" s="235"/>
      <c r="C25" s="111">
        <f>C28+C30+C26</f>
        <v>0</v>
      </c>
      <c r="D25" s="111">
        <f>D28+D30+D26</f>
        <v>44.75</v>
      </c>
      <c r="E25" s="115" t="s">
        <v>175</v>
      </c>
    </row>
    <row r="26" spans="1:6" s="37" customFormat="1" ht="50.25" customHeight="1">
      <c r="A26" s="226" t="s">
        <v>360</v>
      </c>
      <c r="B26" s="227" t="s">
        <v>361</v>
      </c>
      <c r="C26" s="111">
        <f>C27</f>
        <v>0</v>
      </c>
      <c r="D26" s="111">
        <f>D27</f>
        <v>35.75</v>
      </c>
      <c r="E26" s="115" t="s">
        <v>175</v>
      </c>
    </row>
    <row r="27" spans="1:6" s="37" customFormat="1" ht="82.5" customHeight="1">
      <c r="A27" s="113" t="s">
        <v>362</v>
      </c>
      <c r="B27" s="131" t="s">
        <v>363</v>
      </c>
      <c r="C27" s="114">
        <v>0</v>
      </c>
      <c r="D27" s="114">
        <v>35.75</v>
      </c>
      <c r="E27" s="115" t="s">
        <v>175</v>
      </c>
    </row>
    <row r="28" spans="1:6" s="37" customFormat="1" ht="31.5" customHeight="1">
      <c r="A28" s="228">
        <v>1.13E+16</v>
      </c>
      <c r="B28" s="229" t="s">
        <v>364</v>
      </c>
      <c r="C28" s="111">
        <f>C29</f>
        <v>0</v>
      </c>
      <c r="D28" s="111">
        <f>D29</f>
        <v>9</v>
      </c>
      <c r="E28" s="112" t="s">
        <v>175</v>
      </c>
    </row>
    <row r="29" spans="1:6" s="37" customFormat="1" ht="48.75" customHeight="1">
      <c r="A29" s="230" t="s">
        <v>365</v>
      </c>
      <c r="B29" s="231" t="s">
        <v>366</v>
      </c>
      <c r="C29" s="114">
        <v>0</v>
      </c>
      <c r="D29" s="114">
        <v>9</v>
      </c>
      <c r="E29" s="115" t="s">
        <v>175</v>
      </c>
    </row>
    <row r="30" spans="1:6" s="37" customFormat="1" ht="25.5" hidden="1" customHeight="1">
      <c r="A30" s="44" t="s">
        <v>197</v>
      </c>
      <c r="B30" s="43" t="s">
        <v>196</v>
      </c>
      <c r="C30" s="42">
        <f>C31</f>
        <v>0</v>
      </c>
      <c r="D30" s="42">
        <f>D31</f>
        <v>0</v>
      </c>
      <c r="E30" s="36" t="s">
        <v>175</v>
      </c>
    </row>
    <row r="31" spans="1:6" s="37" customFormat="1" ht="33.75" hidden="1" customHeight="1">
      <c r="A31" s="40" t="s">
        <v>195</v>
      </c>
      <c r="B31" s="223" t="s">
        <v>194</v>
      </c>
      <c r="C31" s="41">
        <v>0</v>
      </c>
      <c r="D31" s="41">
        <v>0</v>
      </c>
      <c r="E31" s="36" t="s">
        <v>175</v>
      </c>
    </row>
    <row r="32" spans="1:6" s="37" customFormat="1" ht="18.75" hidden="1" customHeight="1">
      <c r="A32" s="40" t="s">
        <v>193</v>
      </c>
      <c r="B32" s="223" t="s">
        <v>192</v>
      </c>
      <c r="C32" s="39"/>
      <c r="D32" s="39"/>
      <c r="E32" s="36"/>
    </row>
    <row r="33" spans="1:5" ht="39" hidden="1" customHeight="1">
      <c r="A33" s="32" t="s">
        <v>182</v>
      </c>
      <c r="B33" s="222" t="s">
        <v>359</v>
      </c>
      <c r="C33" s="28">
        <f>C34</f>
        <v>0</v>
      </c>
      <c r="D33" s="28">
        <f>D34</f>
        <v>0</v>
      </c>
      <c r="E33" s="25" t="e">
        <f t="shared" ref="E33:E35" si="1">D33/C33*100</f>
        <v>#DIV/0!</v>
      </c>
    </row>
    <row r="34" spans="1:5" ht="30" hidden="1" customHeight="1">
      <c r="A34" s="225" t="s">
        <v>181</v>
      </c>
      <c r="B34" s="223" t="s">
        <v>358</v>
      </c>
      <c r="C34" s="25"/>
      <c r="D34" s="25"/>
      <c r="E34" s="25" t="e">
        <f t="shared" si="1"/>
        <v>#DIV/0!</v>
      </c>
    </row>
    <row r="35" spans="1:5" ht="30.75" hidden="1" customHeight="1">
      <c r="A35" s="225" t="s">
        <v>180</v>
      </c>
      <c r="B35" s="223" t="s">
        <v>357</v>
      </c>
      <c r="C35" s="25"/>
      <c r="D35" s="25"/>
      <c r="E35" s="25" t="e">
        <f t="shared" si="1"/>
        <v>#DIV/0!</v>
      </c>
    </row>
    <row r="36" spans="1:5" ht="39.75" hidden="1" customHeight="1">
      <c r="A36" s="30" t="s">
        <v>179</v>
      </c>
      <c r="B36" s="222" t="s">
        <v>355</v>
      </c>
      <c r="C36" s="28">
        <f>C37</f>
        <v>0</v>
      </c>
      <c r="D36" s="28">
        <f>D37</f>
        <v>-4507.8100000000004</v>
      </c>
      <c r="E36" s="25" t="s">
        <v>175</v>
      </c>
    </row>
    <row r="37" spans="1:5" ht="30" hidden="1" customHeight="1">
      <c r="A37" s="27" t="s">
        <v>177</v>
      </c>
      <c r="B37" s="224" t="s">
        <v>356</v>
      </c>
      <c r="C37" s="25">
        <v>0</v>
      </c>
      <c r="D37" s="25">
        <v>-4507.8100000000004</v>
      </c>
      <c r="E37" s="25" t="s">
        <v>175</v>
      </c>
    </row>
    <row r="38" spans="1:5">
      <c r="C38" s="23"/>
    </row>
    <row r="39" spans="1:5">
      <c r="B39" s="24"/>
      <c r="C39" s="23"/>
    </row>
    <row r="40" spans="1:5">
      <c r="C40" s="23"/>
    </row>
    <row r="41" spans="1:5">
      <c r="C41" s="23"/>
    </row>
    <row r="42" spans="1:5">
      <c r="C42" s="23"/>
    </row>
    <row r="43" spans="1:5">
      <c r="C43" s="23"/>
    </row>
    <row r="44" spans="1:5">
      <c r="C44" s="23"/>
    </row>
    <row r="45" spans="1:5">
      <c r="C45" s="23"/>
    </row>
    <row r="46" spans="1:5">
      <c r="C46" s="23"/>
    </row>
    <row r="47" spans="1:5">
      <c r="C47" s="23"/>
    </row>
    <row r="48" spans="1:5">
      <c r="C48" s="23"/>
    </row>
    <row r="49" spans="3:3">
      <c r="C49" s="23"/>
    </row>
    <row r="50" spans="3:3">
      <c r="C50" s="23"/>
    </row>
    <row r="51" spans="3:3">
      <c r="C51" s="23"/>
    </row>
    <row r="52" spans="3:3">
      <c r="C52" s="23"/>
    </row>
    <row r="53" spans="3:3">
      <c r="C53" s="23"/>
    </row>
    <row r="54" spans="3:3">
      <c r="C54" s="23"/>
    </row>
    <row r="55" spans="3:3">
      <c r="C55" s="23"/>
    </row>
    <row r="56" spans="3:3">
      <c r="C56" s="23"/>
    </row>
    <row r="57" spans="3:3">
      <c r="C57" s="23"/>
    </row>
    <row r="58" spans="3:3">
      <c r="C58" s="23"/>
    </row>
    <row r="59" spans="3:3">
      <c r="C59" s="23"/>
    </row>
    <row r="60" spans="3:3">
      <c r="C60" s="23"/>
    </row>
    <row r="61" spans="3:3">
      <c r="C61" s="23"/>
    </row>
    <row r="62" spans="3:3">
      <c r="C62" s="23"/>
    </row>
    <row r="63" spans="3:3">
      <c r="C63" s="23"/>
    </row>
    <row r="64" spans="3:3">
      <c r="C64" s="23"/>
    </row>
    <row r="65" spans="3:3">
      <c r="C65" s="23"/>
    </row>
    <row r="66" spans="3:3">
      <c r="C66" s="23"/>
    </row>
    <row r="67" spans="3:3">
      <c r="C67" s="23"/>
    </row>
    <row r="68" spans="3:3">
      <c r="C68" s="23"/>
    </row>
    <row r="69" spans="3:3">
      <c r="C69" s="23"/>
    </row>
    <row r="70" spans="3:3">
      <c r="C70" s="23"/>
    </row>
    <row r="71" spans="3:3">
      <c r="C71" s="23"/>
    </row>
    <row r="72" spans="3:3">
      <c r="C72" s="23"/>
    </row>
    <row r="73" spans="3:3">
      <c r="C73" s="23"/>
    </row>
    <row r="74" spans="3:3">
      <c r="C74" s="23"/>
    </row>
    <row r="75" spans="3:3">
      <c r="C75" s="23"/>
    </row>
    <row r="76" spans="3:3">
      <c r="C76" s="23"/>
    </row>
    <row r="77" spans="3:3">
      <c r="C77" s="23"/>
    </row>
    <row r="78" spans="3:3">
      <c r="C78" s="23"/>
    </row>
    <row r="79" spans="3:3">
      <c r="C79" s="23"/>
    </row>
    <row r="80" spans="3:3">
      <c r="C80" s="23"/>
    </row>
    <row r="81" spans="3:3">
      <c r="C81" s="23"/>
    </row>
    <row r="82" spans="3:3">
      <c r="C82" s="23"/>
    </row>
    <row r="83" spans="3:3">
      <c r="C83" s="23"/>
    </row>
    <row r="84" spans="3:3">
      <c r="C84" s="23"/>
    </row>
    <row r="85" spans="3:3">
      <c r="C85" s="23"/>
    </row>
    <row r="86" spans="3:3">
      <c r="C86" s="23"/>
    </row>
    <row r="87" spans="3:3">
      <c r="C87" s="23"/>
    </row>
    <row r="88" spans="3:3">
      <c r="C88" s="23"/>
    </row>
    <row r="89" spans="3:3">
      <c r="C89" s="23"/>
    </row>
    <row r="90" spans="3:3">
      <c r="C90" s="23"/>
    </row>
    <row r="91" spans="3:3">
      <c r="C91" s="23"/>
    </row>
    <row r="92" spans="3:3">
      <c r="C92" s="23"/>
    </row>
    <row r="93" spans="3:3">
      <c r="C93" s="23"/>
    </row>
    <row r="94" spans="3:3">
      <c r="C94" s="23"/>
    </row>
    <row r="95" spans="3:3">
      <c r="C95" s="23"/>
    </row>
    <row r="96" spans="3:3">
      <c r="C96" s="23"/>
    </row>
    <row r="97" spans="3:3">
      <c r="C97" s="23"/>
    </row>
    <row r="98" spans="3:3">
      <c r="C98" s="23"/>
    </row>
    <row r="99" spans="3:3">
      <c r="C99" s="23"/>
    </row>
    <row r="100" spans="3:3">
      <c r="C100" s="23"/>
    </row>
    <row r="101" spans="3:3">
      <c r="C101" s="23"/>
    </row>
    <row r="102" spans="3:3">
      <c r="C102" s="23"/>
    </row>
    <row r="103" spans="3:3">
      <c r="C103" s="23"/>
    </row>
    <row r="104" spans="3:3">
      <c r="C104" s="23"/>
    </row>
    <row r="105" spans="3:3">
      <c r="C105" s="23"/>
    </row>
    <row r="106" spans="3:3">
      <c r="C106" s="23"/>
    </row>
    <row r="107" spans="3:3">
      <c r="C107" s="23"/>
    </row>
    <row r="108" spans="3:3">
      <c r="C108" s="23"/>
    </row>
    <row r="109" spans="3:3">
      <c r="C109" s="23"/>
    </row>
    <row r="110" spans="3:3">
      <c r="C110" s="23"/>
    </row>
    <row r="111" spans="3:3">
      <c r="C111" s="23"/>
    </row>
    <row r="112" spans="3:3">
      <c r="C112" s="23"/>
    </row>
    <row r="113" spans="3:3">
      <c r="C113" s="23"/>
    </row>
    <row r="114" spans="3:3">
      <c r="C114" s="23"/>
    </row>
    <row r="115" spans="3:3">
      <c r="C115" s="23"/>
    </row>
    <row r="116" spans="3:3">
      <c r="C116" s="23"/>
    </row>
    <row r="117" spans="3:3">
      <c r="C117" s="23"/>
    </row>
    <row r="118" spans="3:3">
      <c r="C118" s="23"/>
    </row>
    <row r="119" spans="3:3">
      <c r="C119" s="23"/>
    </row>
    <row r="120" spans="3:3">
      <c r="C120" s="23"/>
    </row>
    <row r="121" spans="3:3">
      <c r="C121" s="23"/>
    </row>
    <row r="122" spans="3:3">
      <c r="C122" s="23"/>
    </row>
    <row r="123" spans="3:3">
      <c r="C123" s="23"/>
    </row>
    <row r="124" spans="3:3">
      <c r="C124" s="23"/>
    </row>
    <row r="125" spans="3:3">
      <c r="C125" s="23"/>
    </row>
    <row r="126" spans="3:3">
      <c r="C126" s="23"/>
    </row>
    <row r="127" spans="3:3">
      <c r="C127" s="23"/>
    </row>
    <row r="128" spans="3:3">
      <c r="C128" s="23"/>
    </row>
    <row r="129" spans="3:3">
      <c r="C129" s="23"/>
    </row>
    <row r="130" spans="3:3">
      <c r="C130" s="23"/>
    </row>
    <row r="131" spans="3:3">
      <c r="C131" s="23"/>
    </row>
    <row r="132" spans="3:3">
      <c r="C132" s="23"/>
    </row>
    <row r="133" spans="3:3">
      <c r="C133" s="23"/>
    </row>
    <row r="134" spans="3:3">
      <c r="C134" s="23"/>
    </row>
    <row r="135" spans="3:3">
      <c r="C135" s="23"/>
    </row>
    <row r="136" spans="3:3">
      <c r="C136" s="23"/>
    </row>
    <row r="137" spans="3:3">
      <c r="C137" s="23"/>
    </row>
    <row r="138" spans="3:3">
      <c r="C138" s="23"/>
    </row>
    <row r="139" spans="3:3">
      <c r="C139" s="23"/>
    </row>
    <row r="140" spans="3:3">
      <c r="C140" s="23"/>
    </row>
    <row r="141" spans="3:3">
      <c r="C141" s="23"/>
    </row>
    <row r="142" spans="3:3">
      <c r="C142" s="23"/>
    </row>
    <row r="143" spans="3:3">
      <c r="C143" s="23"/>
    </row>
    <row r="144" spans="3:3">
      <c r="C144" s="23"/>
    </row>
    <row r="145" spans="3:3">
      <c r="C145" s="23"/>
    </row>
    <row r="146" spans="3:3">
      <c r="C146" s="23"/>
    </row>
    <row r="147" spans="3:3">
      <c r="C147" s="23"/>
    </row>
    <row r="148" spans="3:3">
      <c r="C148" s="23"/>
    </row>
    <row r="149" spans="3:3">
      <c r="C149" s="23"/>
    </row>
    <row r="150" spans="3:3">
      <c r="C150" s="23"/>
    </row>
    <row r="151" spans="3:3">
      <c r="C151" s="23"/>
    </row>
    <row r="152" spans="3:3">
      <c r="C152" s="23"/>
    </row>
    <row r="153" spans="3:3">
      <c r="C153" s="23"/>
    </row>
    <row r="154" spans="3:3">
      <c r="C154" s="23"/>
    </row>
    <row r="155" spans="3:3">
      <c r="C155" s="23"/>
    </row>
    <row r="156" spans="3:3">
      <c r="C156" s="23"/>
    </row>
    <row r="157" spans="3:3">
      <c r="C157" s="23"/>
    </row>
    <row r="158" spans="3:3">
      <c r="C158" s="23"/>
    </row>
    <row r="159" spans="3:3">
      <c r="C159" s="23"/>
    </row>
    <row r="160" spans="3:3">
      <c r="C160" s="23"/>
    </row>
    <row r="161" spans="3:3">
      <c r="C161" s="23"/>
    </row>
    <row r="162" spans="3:3">
      <c r="C162" s="23"/>
    </row>
    <row r="163" spans="3:3">
      <c r="C163" s="23"/>
    </row>
    <row r="164" spans="3:3">
      <c r="C164" s="23"/>
    </row>
    <row r="165" spans="3:3">
      <c r="C165" s="23"/>
    </row>
    <row r="166" spans="3:3">
      <c r="C166" s="23"/>
    </row>
    <row r="167" spans="3:3">
      <c r="C167" s="23"/>
    </row>
    <row r="168" spans="3:3">
      <c r="C168" s="23"/>
    </row>
    <row r="169" spans="3:3">
      <c r="C169" s="23"/>
    </row>
    <row r="170" spans="3:3">
      <c r="C170" s="23"/>
    </row>
    <row r="171" spans="3:3">
      <c r="C171" s="23"/>
    </row>
    <row r="172" spans="3:3">
      <c r="C172" s="23"/>
    </row>
    <row r="173" spans="3:3">
      <c r="C173" s="23"/>
    </row>
    <row r="174" spans="3:3">
      <c r="C174" s="23"/>
    </row>
  </sheetData>
  <mergeCells count="6">
    <mergeCell ref="D1:E1"/>
    <mergeCell ref="A25:B25"/>
    <mergeCell ref="A9:B9"/>
    <mergeCell ref="A10:B10"/>
    <mergeCell ref="A3:F3"/>
    <mergeCell ref="A5:E5"/>
  </mergeCells>
  <pageMargins left="0.78740157480314965" right="0.39370078740157483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opLeftCell="A7" zoomScaleNormal="100" workbookViewId="0">
      <selection activeCell="E47" sqref="E47"/>
    </sheetView>
  </sheetViews>
  <sheetFormatPr defaultRowHeight="12.75"/>
  <cols>
    <col min="1" max="1" width="43.28515625" customWidth="1"/>
    <col min="2" max="2" width="7.7109375" customWidth="1"/>
    <col min="3" max="3" width="24.5703125" customWidth="1"/>
    <col min="4" max="4" width="13.28515625" customWidth="1"/>
    <col min="5" max="5" width="13.140625" customWidth="1"/>
    <col min="6" max="6" width="12.85546875" customWidth="1"/>
  </cols>
  <sheetData>
    <row r="1" spans="1:6" ht="15.75">
      <c r="A1" s="133"/>
      <c r="B1" s="133"/>
      <c r="C1" s="104"/>
      <c r="D1" s="104"/>
      <c r="E1" s="233" t="s">
        <v>263</v>
      </c>
      <c r="F1" s="233"/>
    </row>
    <row r="2" spans="1:6" ht="15.75">
      <c r="A2" s="133"/>
      <c r="B2" s="133"/>
      <c r="C2" s="104"/>
      <c r="D2" s="104"/>
      <c r="E2" s="104"/>
      <c r="F2" s="104" t="str">
        <f>'Прил 1'!E2</f>
        <v>к Постановлению №11 от 15 октября 2024 г</v>
      </c>
    </row>
    <row r="3" spans="1:6" ht="36" customHeight="1">
      <c r="A3" s="238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3 квартал 2024 год" 
</v>
      </c>
      <c r="B3" s="238"/>
      <c r="C3" s="238"/>
      <c r="D3" s="238"/>
      <c r="E3" s="238"/>
      <c r="F3" s="238"/>
    </row>
    <row r="4" spans="1:6" ht="33.75" customHeight="1">
      <c r="A4" s="243" t="s">
        <v>262</v>
      </c>
      <c r="B4" s="243"/>
      <c r="C4" s="243"/>
      <c r="D4" s="243"/>
      <c r="E4" s="243"/>
      <c r="F4" s="243"/>
    </row>
    <row r="5" spans="1:6">
      <c r="A5" s="1"/>
      <c r="B5" s="1"/>
      <c r="C5" s="1"/>
      <c r="D5" s="1"/>
      <c r="E5" s="1"/>
      <c r="F5" s="80" t="s">
        <v>233</v>
      </c>
    </row>
    <row r="6" spans="1:6" ht="42.75" customHeight="1">
      <c r="A6" s="246" t="s">
        <v>231</v>
      </c>
      <c r="B6" s="246" t="s">
        <v>261</v>
      </c>
      <c r="C6" s="246"/>
      <c r="D6" s="244" t="s">
        <v>230</v>
      </c>
      <c r="E6" s="244" t="s">
        <v>229</v>
      </c>
      <c r="F6" s="244" t="s">
        <v>161</v>
      </c>
    </row>
    <row r="7" spans="1:6" ht="50.25" customHeight="1">
      <c r="A7" s="246"/>
      <c r="B7" s="134" t="s">
        <v>260</v>
      </c>
      <c r="C7" s="134" t="s">
        <v>259</v>
      </c>
      <c r="D7" s="245"/>
      <c r="E7" s="245"/>
      <c r="F7" s="245"/>
    </row>
    <row r="8" spans="1:6" hidden="1">
      <c r="A8" s="10" t="s">
        <v>258</v>
      </c>
      <c r="B8" s="10"/>
      <c r="C8" s="10"/>
      <c r="D8" s="64">
        <f>D9+D29</f>
        <v>158488.32500000001</v>
      </c>
      <c r="E8" s="64">
        <f>E9+E29</f>
        <v>71610.625</v>
      </c>
      <c r="F8" s="64">
        <f>E8/D8*100</f>
        <v>45.183533235019041</v>
      </c>
    </row>
    <row r="9" spans="1:6" hidden="1">
      <c r="A9" s="247" t="s">
        <v>228</v>
      </c>
      <c r="B9" s="248"/>
      <c r="C9" s="249"/>
      <c r="D9" s="64">
        <f>D10+D11</f>
        <v>141600</v>
      </c>
      <c r="E9" s="64">
        <f>E10+E11</f>
        <v>55888.65</v>
      </c>
      <c r="F9" s="64">
        <f>E9/D9*100</f>
        <v>39.469385593220338</v>
      </c>
    </row>
    <row r="10" spans="1:6" hidden="1">
      <c r="A10" s="240" t="s">
        <v>227</v>
      </c>
      <c r="B10" s="241"/>
      <c r="C10" s="242"/>
      <c r="D10" s="64">
        <f>D14+D18+D21</f>
        <v>141600</v>
      </c>
      <c r="E10" s="64">
        <f>E14+E18+E21</f>
        <v>47750.97</v>
      </c>
      <c r="F10" s="64">
        <f>E10/D10*100</f>
        <v>33.722436440677967</v>
      </c>
    </row>
    <row r="11" spans="1:6" hidden="1">
      <c r="A11" s="240" t="s">
        <v>226</v>
      </c>
      <c r="B11" s="241"/>
      <c r="C11" s="242"/>
      <c r="D11" s="64">
        <f>D26</f>
        <v>0</v>
      </c>
      <c r="E11" s="64">
        <f>E26+E28+E25</f>
        <v>8137.68</v>
      </c>
      <c r="F11" s="79" t="s">
        <v>175</v>
      </c>
    </row>
    <row r="12" spans="1:6" ht="25.5" hidden="1">
      <c r="A12" s="5" t="s">
        <v>257</v>
      </c>
      <c r="B12" s="78" t="s">
        <v>256</v>
      </c>
      <c r="C12" s="77"/>
      <c r="D12" s="64"/>
      <c r="E12" s="64"/>
      <c r="F12" s="10"/>
    </row>
    <row r="13" spans="1:6" hidden="1">
      <c r="A13" s="76" t="s">
        <v>224</v>
      </c>
      <c r="B13" s="62"/>
      <c r="C13" s="10"/>
      <c r="D13" s="64"/>
      <c r="E13" s="64"/>
      <c r="F13" s="10"/>
    </row>
    <row r="14" spans="1:6" hidden="1">
      <c r="A14" s="68" t="s">
        <v>223</v>
      </c>
      <c r="B14" s="69">
        <v>182</v>
      </c>
      <c r="C14" s="68" t="s">
        <v>225</v>
      </c>
      <c r="D14" s="75">
        <f>D15+D16</f>
        <v>32700</v>
      </c>
      <c r="E14" s="75">
        <f>E15+E16+E17</f>
        <v>19296.59</v>
      </c>
      <c r="F14" s="75">
        <f>F15</f>
        <v>57.194617737003064</v>
      </c>
    </row>
    <row r="15" spans="1:6" ht="93" hidden="1" customHeight="1">
      <c r="A15" s="33" t="s">
        <v>222</v>
      </c>
      <c r="B15" s="74">
        <v>182</v>
      </c>
      <c r="C15" s="57" t="s">
        <v>255</v>
      </c>
      <c r="D15" s="73">
        <v>32700</v>
      </c>
      <c r="E15" s="73">
        <v>18702.64</v>
      </c>
      <c r="F15" s="73">
        <f>E15/D15*100</f>
        <v>57.194617737003064</v>
      </c>
    </row>
    <row r="16" spans="1:6" ht="114.75" hidden="1">
      <c r="A16" s="31" t="s">
        <v>254</v>
      </c>
      <c r="B16" s="49">
        <v>182</v>
      </c>
      <c r="C16" s="34" t="s">
        <v>253</v>
      </c>
      <c r="D16" s="73">
        <v>0</v>
      </c>
      <c r="E16" s="73">
        <v>0</v>
      </c>
      <c r="F16" s="71" t="s">
        <v>175</v>
      </c>
    </row>
    <row r="17" spans="1:6" ht="51" hidden="1">
      <c r="A17" s="31" t="s">
        <v>220</v>
      </c>
      <c r="B17" s="49">
        <v>182</v>
      </c>
      <c r="C17" s="34" t="s">
        <v>221</v>
      </c>
      <c r="D17" s="73"/>
      <c r="E17" s="73">
        <v>593.95000000000005</v>
      </c>
      <c r="F17" s="71" t="s">
        <v>175</v>
      </c>
    </row>
    <row r="18" spans="1:6" ht="13.5" hidden="1">
      <c r="A18" s="70" t="s">
        <v>210</v>
      </c>
      <c r="B18" s="69">
        <v>182</v>
      </c>
      <c r="C18" s="68" t="s">
        <v>211</v>
      </c>
      <c r="D18" s="65">
        <f>D19</f>
        <v>400</v>
      </c>
      <c r="E18" s="65">
        <f>E19</f>
        <v>0</v>
      </c>
      <c r="F18" s="71" t="s">
        <v>175</v>
      </c>
    </row>
    <row r="19" spans="1:6" hidden="1">
      <c r="A19" s="57" t="s">
        <v>208</v>
      </c>
      <c r="B19" s="62">
        <v>182</v>
      </c>
      <c r="C19" s="57" t="s">
        <v>209</v>
      </c>
      <c r="D19" s="64">
        <f>D20</f>
        <v>400</v>
      </c>
      <c r="E19" s="64">
        <f>E20</f>
        <v>0</v>
      </c>
      <c r="F19" s="71" t="s">
        <v>175</v>
      </c>
    </row>
    <row r="20" spans="1:6" ht="25.5" hidden="1">
      <c r="A20" s="33" t="s">
        <v>252</v>
      </c>
      <c r="B20" s="62">
        <v>182</v>
      </c>
      <c r="C20" s="72" t="s">
        <v>251</v>
      </c>
      <c r="D20" s="64">
        <v>400</v>
      </c>
      <c r="E20" s="64">
        <v>0</v>
      </c>
      <c r="F20" s="71" t="s">
        <v>175</v>
      </c>
    </row>
    <row r="21" spans="1:6" ht="13.5" hidden="1">
      <c r="A21" s="70" t="s">
        <v>206</v>
      </c>
      <c r="B21" s="69">
        <v>182</v>
      </c>
      <c r="C21" s="68" t="s">
        <v>207</v>
      </c>
      <c r="D21" s="65">
        <f>D22+D23+D24</f>
        <v>108500</v>
      </c>
      <c r="E21" s="65">
        <f>E22+E23+E24</f>
        <v>28454.379999999997</v>
      </c>
      <c r="F21" s="65">
        <f>E21/D21*100</f>
        <v>26.225235023041471</v>
      </c>
    </row>
    <row r="22" spans="1:6" ht="51" hidden="1">
      <c r="A22" s="33" t="s">
        <v>204</v>
      </c>
      <c r="B22" s="49">
        <v>182</v>
      </c>
      <c r="C22" s="57" t="s">
        <v>205</v>
      </c>
      <c r="D22" s="64">
        <v>18300</v>
      </c>
      <c r="E22" s="64">
        <v>-581.41</v>
      </c>
      <c r="F22" s="64">
        <f>E22/D22*100</f>
        <v>-3.1771038251366117</v>
      </c>
    </row>
    <row r="23" spans="1:6" ht="38.25" hidden="1">
      <c r="A23" s="33" t="s">
        <v>202</v>
      </c>
      <c r="B23" s="49">
        <v>182</v>
      </c>
      <c r="C23" s="57" t="s">
        <v>203</v>
      </c>
      <c r="D23" s="64">
        <v>13400</v>
      </c>
      <c r="E23" s="64">
        <v>10620.1</v>
      </c>
      <c r="F23" s="64">
        <f>E23/D23*100</f>
        <v>79.254477611940302</v>
      </c>
    </row>
    <row r="24" spans="1:6" ht="38.25" hidden="1">
      <c r="A24" s="33" t="s">
        <v>200</v>
      </c>
      <c r="B24" s="49">
        <v>182</v>
      </c>
      <c r="C24" s="57" t="s">
        <v>201</v>
      </c>
      <c r="D24" s="64">
        <v>76800</v>
      </c>
      <c r="E24" s="64">
        <v>18415.689999999999</v>
      </c>
      <c r="F24" s="64">
        <f>E24/D24*100</f>
        <v>23.978763020833334</v>
      </c>
    </row>
    <row r="25" spans="1:6" ht="25.5" hidden="1">
      <c r="A25" s="67" t="s">
        <v>250</v>
      </c>
      <c r="B25" s="49">
        <v>991</v>
      </c>
      <c r="C25" s="57" t="s">
        <v>198</v>
      </c>
      <c r="D25" s="64"/>
      <c r="E25" s="64">
        <v>10</v>
      </c>
      <c r="F25" s="64"/>
    </row>
    <row r="26" spans="1:6" hidden="1">
      <c r="A26" s="66" t="s">
        <v>249</v>
      </c>
      <c r="B26" s="49">
        <v>991</v>
      </c>
      <c r="C26" s="45" t="s">
        <v>197</v>
      </c>
      <c r="D26" s="65">
        <f>D27</f>
        <v>0</v>
      </c>
      <c r="E26" s="65">
        <f>E27</f>
        <v>7127.68</v>
      </c>
      <c r="F26" s="63" t="s">
        <v>175</v>
      </c>
    </row>
    <row r="27" spans="1:6" ht="38.25" hidden="1">
      <c r="A27" s="31" t="s">
        <v>248</v>
      </c>
      <c r="B27" s="49">
        <v>991</v>
      </c>
      <c r="C27" s="40" t="s">
        <v>195</v>
      </c>
      <c r="D27" s="64">
        <v>0</v>
      </c>
      <c r="E27" s="64">
        <v>7127.68</v>
      </c>
      <c r="F27" s="63" t="s">
        <v>175</v>
      </c>
    </row>
    <row r="28" spans="1:6" ht="25.5" hidden="1">
      <c r="A28" s="31" t="s">
        <v>192</v>
      </c>
      <c r="B28" s="49">
        <v>991</v>
      </c>
      <c r="C28" s="40" t="s">
        <v>193</v>
      </c>
      <c r="D28" s="64"/>
      <c r="E28" s="64">
        <v>1000</v>
      </c>
      <c r="F28" s="63"/>
    </row>
    <row r="29" spans="1:6" ht="15.75">
      <c r="A29" s="135" t="s">
        <v>190</v>
      </c>
      <c r="B29" s="136">
        <v>991</v>
      </c>
      <c r="C29" s="137" t="s">
        <v>191</v>
      </c>
      <c r="D29" s="111">
        <f>D30+D44+D39</f>
        <v>16888.325000000001</v>
      </c>
      <c r="E29" s="111">
        <f>E30+E44+E39</f>
        <v>15721.975</v>
      </c>
      <c r="F29" s="112">
        <f t="shared" ref="F29:F43" si="0">E29/D29*100</f>
        <v>93.093749676181631</v>
      </c>
    </row>
    <row r="30" spans="1:6" ht="63">
      <c r="A30" s="135" t="s">
        <v>188</v>
      </c>
      <c r="B30" s="136">
        <v>991</v>
      </c>
      <c r="C30" s="137" t="s">
        <v>189</v>
      </c>
      <c r="D30" s="111">
        <f>D31+D35+D41+D37+D33</f>
        <v>16888.325000000001</v>
      </c>
      <c r="E30" s="111">
        <f>E31+E35+E41+E37+E33</f>
        <v>15721.975</v>
      </c>
      <c r="F30" s="112">
        <f t="shared" si="0"/>
        <v>93.093749676181631</v>
      </c>
    </row>
    <row r="31" spans="1:6" ht="47.25">
      <c r="A31" s="138" t="s">
        <v>187</v>
      </c>
      <c r="B31" s="136">
        <v>991</v>
      </c>
      <c r="C31" s="127" t="s">
        <v>247</v>
      </c>
      <c r="D31" s="111">
        <f>D32</f>
        <v>1137.4000000000001</v>
      </c>
      <c r="E31" s="111">
        <f>E32</f>
        <v>853.2</v>
      </c>
      <c r="F31" s="112">
        <f t="shared" si="0"/>
        <v>75.013187972569014</v>
      </c>
    </row>
    <row r="32" spans="1:6" ht="47.25">
      <c r="A32" s="116" t="s">
        <v>186</v>
      </c>
      <c r="B32" s="136">
        <v>991</v>
      </c>
      <c r="C32" s="139" t="s">
        <v>246</v>
      </c>
      <c r="D32" s="114">
        <v>1137.4000000000001</v>
      </c>
      <c r="E32" s="114">
        <v>853.2</v>
      </c>
      <c r="F32" s="115">
        <f t="shared" si="0"/>
        <v>75.013187972569014</v>
      </c>
    </row>
    <row r="33" spans="1:6" ht="47.25">
      <c r="A33" s="140" t="s">
        <v>333</v>
      </c>
      <c r="B33" s="136">
        <v>991</v>
      </c>
      <c r="C33" s="139" t="s">
        <v>334</v>
      </c>
      <c r="D33" s="111">
        <f>D34</f>
        <v>10856.825000000001</v>
      </c>
      <c r="E33" s="111">
        <f>E34</f>
        <v>10856.825000000001</v>
      </c>
      <c r="F33" s="112">
        <f>F34</f>
        <v>100</v>
      </c>
    </row>
    <row r="34" spans="1:6" ht="47.25">
      <c r="A34" s="116" t="s">
        <v>336</v>
      </c>
      <c r="B34" s="136">
        <v>991</v>
      </c>
      <c r="C34" s="139" t="s">
        <v>335</v>
      </c>
      <c r="D34" s="114">
        <v>10856.825000000001</v>
      </c>
      <c r="E34" s="114">
        <v>10856.825000000001</v>
      </c>
      <c r="F34" s="115">
        <f>E34/D34*100</f>
        <v>100</v>
      </c>
    </row>
    <row r="35" spans="1:6" ht="47.25">
      <c r="A35" s="138" t="s">
        <v>185</v>
      </c>
      <c r="B35" s="136">
        <v>991</v>
      </c>
      <c r="C35" s="127" t="s">
        <v>245</v>
      </c>
      <c r="D35" s="111">
        <f>D36</f>
        <v>213</v>
      </c>
      <c r="E35" s="111">
        <f>E36</f>
        <v>159.75</v>
      </c>
      <c r="F35" s="112">
        <f t="shared" si="0"/>
        <v>75</v>
      </c>
    </row>
    <row r="36" spans="1:6" ht="63">
      <c r="A36" s="116" t="s">
        <v>184</v>
      </c>
      <c r="B36" s="136">
        <v>991</v>
      </c>
      <c r="C36" s="127" t="s">
        <v>244</v>
      </c>
      <c r="D36" s="114">
        <v>213</v>
      </c>
      <c r="E36" s="114">
        <v>159.75</v>
      </c>
      <c r="F36" s="115">
        <f t="shared" si="0"/>
        <v>75</v>
      </c>
    </row>
    <row r="37" spans="1:6" ht="31.5">
      <c r="A37" s="138" t="s">
        <v>243</v>
      </c>
      <c r="B37" s="136">
        <v>991</v>
      </c>
      <c r="C37" s="127" t="s">
        <v>242</v>
      </c>
      <c r="D37" s="111">
        <f>D38</f>
        <v>4681.1000000000004</v>
      </c>
      <c r="E37" s="111">
        <f>E38</f>
        <v>3852.2</v>
      </c>
      <c r="F37" s="112">
        <f t="shared" si="0"/>
        <v>82.292623528657785</v>
      </c>
    </row>
    <row r="38" spans="1:6" ht="47.25">
      <c r="A38" s="116" t="s">
        <v>241</v>
      </c>
      <c r="B38" s="136">
        <v>991</v>
      </c>
      <c r="C38" s="127" t="s">
        <v>240</v>
      </c>
      <c r="D38" s="114">
        <v>4681.1000000000004</v>
      </c>
      <c r="E38" s="114">
        <v>3852.2</v>
      </c>
      <c r="F38" s="115">
        <f t="shared" si="0"/>
        <v>82.292623528657785</v>
      </c>
    </row>
    <row r="39" spans="1:6" ht="89.25" hidden="1">
      <c r="A39" s="94" t="s">
        <v>340</v>
      </c>
      <c r="B39" s="22">
        <v>991</v>
      </c>
      <c r="C39" s="93" t="s">
        <v>337</v>
      </c>
      <c r="D39" s="21">
        <f>D40</f>
        <v>0</v>
      </c>
      <c r="E39" s="21">
        <f>E40</f>
        <v>0</v>
      </c>
      <c r="F39" s="20" t="e">
        <f t="shared" si="0"/>
        <v>#DIV/0!</v>
      </c>
    </row>
    <row r="40" spans="1:6" ht="102" hidden="1">
      <c r="A40" s="33" t="s">
        <v>339</v>
      </c>
      <c r="B40" s="22">
        <v>991</v>
      </c>
      <c r="C40" s="89" t="s">
        <v>338</v>
      </c>
      <c r="D40" s="19">
        <v>0</v>
      </c>
      <c r="E40" s="19">
        <v>0</v>
      </c>
      <c r="F40" s="20" t="e">
        <f t="shared" si="0"/>
        <v>#DIV/0!</v>
      </c>
    </row>
    <row r="41" spans="1:6" hidden="1">
      <c r="A41" s="35" t="s">
        <v>63</v>
      </c>
      <c r="B41" s="62">
        <v>991</v>
      </c>
      <c r="C41" s="61" t="s">
        <v>239</v>
      </c>
      <c r="D41" s="60">
        <f>D42+D43</f>
        <v>0</v>
      </c>
      <c r="E41" s="60">
        <f>E42+E43</f>
        <v>0</v>
      </c>
      <c r="F41" s="59" t="e">
        <f t="shared" si="0"/>
        <v>#DIV/0!</v>
      </c>
    </row>
    <row r="42" spans="1:6" ht="60" hidden="1">
      <c r="A42" s="58" t="s">
        <v>238</v>
      </c>
      <c r="B42" s="49">
        <v>991</v>
      </c>
      <c r="C42" s="57" t="s">
        <v>237</v>
      </c>
      <c r="D42" s="56">
        <v>0</v>
      </c>
      <c r="E42" s="56">
        <v>0</v>
      </c>
      <c r="F42" s="54" t="e">
        <f t="shared" si="0"/>
        <v>#DIV/0!</v>
      </c>
    </row>
    <row r="43" spans="1:6" ht="76.5" hidden="1">
      <c r="A43" s="33" t="s">
        <v>183</v>
      </c>
      <c r="B43" s="49">
        <v>991</v>
      </c>
      <c r="C43" s="57" t="s">
        <v>236</v>
      </c>
      <c r="D43" s="56">
        <v>0</v>
      </c>
      <c r="E43" s="55">
        <v>0</v>
      </c>
      <c r="F43" s="54" t="e">
        <f t="shared" si="0"/>
        <v>#DIV/0!</v>
      </c>
    </row>
    <row r="44" spans="1:6" ht="51" hidden="1">
      <c r="A44" s="29" t="s">
        <v>178</v>
      </c>
      <c r="B44" s="49">
        <v>991</v>
      </c>
      <c r="C44" s="51" t="s">
        <v>179</v>
      </c>
      <c r="D44" s="53">
        <f>D45</f>
        <v>0</v>
      </c>
      <c r="E44" s="53">
        <f>E45</f>
        <v>0</v>
      </c>
      <c r="F44" s="52" t="s">
        <v>175</v>
      </c>
    </row>
    <row r="45" spans="1:6" ht="51" hidden="1">
      <c r="A45" s="26" t="s">
        <v>176</v>
      </c>
      <c r="B45" s="49">
        <v>991</v>
      </c>
      <c r="C45" s="51" t="s">
        <v>177</v>
      </c>
      <c r="D45" s="50"/>
      <c r="E45" s="50"/>
      <c r="F45" s="49" t="s">
        <v>175</v>
      </c>
    </row>
    <row r="46" spans="1:6" hidden="1"/>
  </sheetData>
  <mergeCells count="11">
    <mergeCell ref="A3:F3"/>
    <mergeCell ref="E1:F1"/>
    <mergeCell ref="A10:C10"/>
    <mergeCell ref="A11:C11"/>
    <mergeCell ref="A4:F4"/>
    <mergeCell ref="F6:F7"/>
    <mergeCell ref="B6:C6"/>
    <mergeCell ref="A6:A7"/>
    <mergeCell ref="D6:D7"/>
    <mergeCell ref="E6:E7"/>
    <mergeCell ref="A9:C9"/>
  </mergeCells>
  <pageMargins left="0.78740157480314965" right="0.39370078740157483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opLeftCell="A10" zoomScale="110" zoomScaleNormal="110" workbookViewId="0">
      <selection activeCell="D34" sqref="D34"/>
    </sheetView>
  </sheetViews>
  <sheetFormatPr defaultRowHeight="12.75"/>
  <cols>
    <col min="1" max="1" width="10.140625" customWidth="1"/>
    <col min="2" max="2" width="64" customWidth="1"/>
    <col min="3" max="3" width="15.140625" style="81" customWidth="1"/>
    <col min="4" max="4" width="14.7109375" style="81" customWidth="1"/>
    <col min="5" max="5" width="12.42578125" style="81" customWidth="1"/>
  </cols>
  <sheetData>
    <row r="1" spans="1:5">
      <c r="A1" s="252" t="s">
        <v>308</v>
      </c>
      <c r="B1" s="252"/>
      <c r="C1" s="252"/>
      <c r="D1" s="252"/>
      <c r="E1" s="252"/>
    </row>
    <row r="2" spans="1:5">
      <c r="A2" s="4"/>
      <c r="B2" s="4"/>
      <c r="C2" s="4"/>
      <c r="D2" s="4"/>
      <c r="E2" s="4" t="str">
        <f>'Прил 1'!E2</f>
        <v>к Постановлению №11 от 15 октября 2024 г</v>
      </c>
    </row>
    <row r="3" spans="1:5" ht="28.5" customHeight="1">
      <c r="A3" s="255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3 квартал 2024 год" 
</v>
      </c>
      <c r="B3" s="255"/>
      <c r="C3" s="255"/>
      <c r="D3" s="255"/>
      <c r="E3" s="255"/>
    </row>
    <row r="4" spans="1:5" ht="18.75" customHeight="1">
      <c r="A4" s="256"/>
      <c r="B4" s="256"/>
      <c r="C4" s="256"/>
      <c r="D4" s="256"/>
      <c r="E4" s="256"/>
    </row>
    <row r="5" spans="1:5" ht="48.75" customHeight="1">
      <c r="A5" s="243" t="s">
        <v>352</v>
      </c>
      <c r="B5" s="243"/>
      <c r="C5" s="243"/>
      <c r="D5" s="243"/>
      <c r="E5" s="243"/>
    </row>
    <row r="6" spans="1:5" ht="18" customHeight="1">
      <c r="A6" s="98"/>
      <c r="B6" s="98"/>
      <c r="C6" s="98"/>
      <c r="D6" s="98"/>
      <c r="E6" s="98"/>
    </row>
    <row r="7" spans="1:5">
      <c r="A7" s="253" t="s">
        <v>1</v>
      </c>
      <c r="B7" s="253"/>
      <c r="C7" s="253"/>
      <c r="D7" s="253"/>
      <c r="E7" s="253"/>
    </row>
    <row r="8" spans="1:5" ht="18" customHeight="1">
      <c r="A8" s="244" t="s">
        <v>307</v>
      </c>
      <c r="B8" s="244" t="s">
        <v>306</v>
      </c>
      <c r="C8" s="244" t="s">
        <v>305</v>
      </c>
      <c r="D8" s="254" t="s">
        <v>349</v>
      </c>
      <c r="E8" s="254" t="s">
        <v>304</v>
      </c>
    </row>
    <row r="9" spans="1:5" ht="52.5" customHeight="1">
      <c r="A9" s="245"/>
      <c r="B9" s="245"/>
      <c r="C9" s="245"/>
      <c r="D9" s="254"/>
      <c r="E9" s="254"/>
    </row>
    <row r="10" spans="1:5" ht="15" customHeight="1">
      <c r="A10" s="87">
        <v>1</v>
      </c>
      <c r="B10" s="91">
        <v>2</v>
      </c>
      <c r="C10" s="88">
        <v>3</v>
      </c>
      <c r="D10" s="87">
        <v>4</v>
      </c>
      <c r="E10" s="87">
        <v>5</v>
      </c>
    </row>
    <row r="11" spans="1:5" ht="18" customHeight="1">
      <c r="A11" s="141" t="s">
        <v>302</v>
      </c>
      <c r="B11" s="148" t="s">
        <v>301</v>
      </c>
      <c r="C11" s="142">
        <f>C12+C13+C17+C14+C15+C16</f>
        <v>3309.2532999999999</v>
      </c>
      <c r="D11" s="142">
        <f>D12+D13+D14+D17+D15</f>
        <v>2492.72075</v>
      </c>
      <c r="E11" s="112">
        <f>D11/C11*100</f>
        <v>75.325776663877619</v>
      </c>
    </row>
    <row r="12" spans="1:5" ht="33.75" customHeight="1">
      <c r="A12" s="136" t="s">
        <v>300</v>
      </c>
      <c r="B12" s="147" t="s">
        <v>299</v>
      </c>
      <c r="C12" s="143">
        <v>833.94970000000001</v>
      </c>
      <c r="D12" s="144">
        <v>642.18083999999999</v>
      </c>
      <c r="E12" s="115">
        <f>D12/C12*100</f>
        <v>77.004745010400512</v>
      </c>
    </row>
    <row r="13" spans="1:5" ht="50.25" customHeight="1">
      <c r="A13" s="136" t="s">
        <v>298</v>
      </c>
      <c r="B13" s="147" t="s">
        <v>297</v>
      </c>
      <c r="C13" s="143">
        <v>1289.54739</v>
      </c>
      <c r="D13" s="144">
        <v>910.95965000000001</v>
      </c>
      <c r="E13" s="115">
        <f>D13/C13*100</f>
        <v>70.641812550991247</v>
      </c>
    </row>
    <row r="14" spans="1:5" ht="47.25" customHeight="1">
      <c r="A14" s="136" t="s">
        <v>296</v>
      </c>
      <c r="B14" s="147" t="s">
        <v>295</v>
      </c>
      <c r="C14" s="143">
        <v>331.40069999999997</v>
      </c>
      <c r="D14" s="143">
        <v>262.38</v>
      </c>
      <c r="E14" s="115">
        <f>D14/C14*100</f>
        <v>79.17303735327053</v>
      </c>
    </row>
    <row r="15" spans="1:5" ht="28.5" hidden="1" customHeight="1">
      <c r="A15" s="136" t="s">
        <v>294</v>
      </c>
      <c r="B15" s="147" t="s">
        <v>168</v>
      </c>
      <c r="C15" s="143">
        <v>0</v>
      </c>
      <c r="D15" s="143">
        <v>0</v>
      </c>
      <c r="E15" s="115" t="e">
        <f>D15/C15*100</f>
        <v>#DIV/0!</v>
      </c>
    </row>
    <row r="16" spans="1:5" ht="22.5" customHeight="1">
      <c r="A16" s="136" t="s">
        <v>293</v>
      </c>
      <c r="B16" s="147" t="s">
        <v>292</v>
      </c>
      <c r="C16" s="143">
        <v>1</v>
      </c>
      <c r="D16" s="143">
        <v>0</v>
      </c>
      <c r="E16" s="115" t="s">
        <v>175</v>
      </c>
    </row>
    <row r="17" spans="1:8" ht="18.75" customHeight="1">
      <c r="A17" s="136" t="s">
        <v>291</v>
      </c>
      <c r="B17" s="147" t="s">
        <v>78</v>
      </c>
      <c r="C17" s="143">
        <v>853.35550999999998</v>
      </c>
      <c r="D17" s="143">
        <v>677.20025999999996</v>
      </c>
      <c r="E17" s="115">
        <f t="shared" ref="E17:E31" si="0">D17/C17*100</f>
        <v>79.357343107798059</v>
      </c>
    </row>
    <row r="18" spans="1:8" ht="18.75" customHeight="1">
      <c r="A18" s="141" t="s">
        <v>290</v>
      </c>
      <c r="B18" s="148" t="s">
        <v>289</v>
      </c>
      <c r="C18" s="142">
        <f>C19</f>
        <v>213</v>
      </c>
      <c r="D18" s="142">
        <f>D19</f>
        <v>142.2355</v>
      </c>
      <c r="E18" s="112">
        <f t="shared" si="0"/>
        <v>66.777230046948361</v>
      </c>
    </row>
    <row r="19" spans="1:8" ht="21.75" customHeight="1">
      <c r="A19" s="136" t="s">
        <v>288</v>
      </c>
      <c r="B19" s="147" t="s">
        <v>89</v>
      </c>
      <c r="C19" s="143">
        <v>213</v>
      </c>
      <c r="D19" s="143">
        <v>142.2355</v>
      </c>
      <c r="E19" s="115">
        <f t="shared" si="0"/>
        <v>66.777230046948361</v>
      </c>
      <c r="H19" t="s">
        <v>93</v>
      </c>
    </row>
    <row r="20" spans="1:8" ht="31.5" customHeight="1">
      <c r="A20" s="141" t="s">
        <v>287</v>
      </c>
      <c r="B20" s="148" t="s">
        <v>286</v>
      </c>
      <c r="C20" s="142">
        <f>C21</f>
        <v>108</v>
      </c>
      <c r="D20" s="142">
        <f>D21</f>
        <v>49.5</v>
      </c>
      <c r="E20" s="112">
        <f t="shared" si="0"/>
        <v>45.833333333333329</v>
      </c>
    </row>
    <row r="21" spans="1:8" ht="30.75" customHeight="1">
      <c r="A21" s="136" t="s">
        <v>285</v>
      </c>
      <c r="B21" s="147" t="s">
        <v>284</v>
      </c>
      <c r="C21" s="143">
        <v>108</v>
      </c>
      <c r="D21" s="143">
        <v>49.5</v>
      </c>
      <c r="E21" s="115">
        <f t="shared" si="0"/>
        <v>45.833333333333329</v>
      </c>
    </row>
    <row r="22" spans="1:8" ht="19.5" customHeight="1">
      <c r="A22" s="141" t="s">
        <v>283</v>
      </c>
      <c r="B22" s="148" t="s">
        <v>282</v>
      </c>
      <c r="C22" s="142">
        <f>C23</f>
        <v>2</v>
      </c>
      <c r="D22" s="142">
        <f>D23</f>
        <v>2</v>
      </c>
      <c r="E22" s="112">
        <f t="shared" si="0"/>
        <v>100</v>
      </c>
    </row>
    <row r="23" spans="1:8" ht="21" customHeight="1">
      <c r="A23" s="136" t="s">
        <v>281</v>
      </c>
      <c r="B23" s="147" t="s">
        <v>107</v>
      </c>
      <c r="C23" s="143">
        <v>2</v>
      </c>
      <c r="D23" s="143">
        <v>2</v>
      </c>
      <c r="E23" s="115">
        <f t="shared" si="0"/>
        <v>100</v>
      </c>
    </row>
    <row r="24" spans="1:8" ht="18.75" customHeight="1">
      <c r="A24" s="141" t="s">
        <v>280</v>
      </c>
      <c r="B24" s="148" t="s">
        <v>279</v>
      </c>
      <c r="C24" s="142">
        <f>C25+C26</f>
        <v>390.40399000000002</v>
      </c>
      <c r="D24" s="142">
        <f>D26+D25</f>
        <v>236.47300000000001</v>
      </c>
      <c r="E24" s="112">
        <f t="shared" si="0"/>
        <v>60.571358402356488</v>
      </c>
    </row>
    <row r="25" spans="1:8" ht="18.75" customHeight="1">
      <c r="A25" s="136" t="s">
        <v>278</v>
      </c>
      <c r="B25" s="147" t="s">
        <v>277</v>
      </c>
      <c r="C25" s="143">
        <v>10</v>
      </c>
      <c r="D25" s="143">
        <v>0</v>
      </c>
      <c r="E25" s="115">
        <f t="shared" si="0"/>
        <v>0</v>
      </c>
    </row>
    <row r="26" spans="1:8" ht="18.75" customHeight="1">
      <c r="A26" s="136" t="s">
        <v>276</v>
      </c>
      <c r="B26" s="147" t="s">
        <v>113</v>
      </c>
      <c r="C26" s="143">
        <v>380.40399000000002</v>
      </c>
      <c r="D26" s="143">
        <v>236.47300000000001</v>
      </c>
      <c r="E26" s="115">
        <f t="shared" si="0"/>
        <v>62.163648704105334</v>
      </c>
    </row>
    <row r="27" spans="1:8" ht="18.75" hidden="1" customHeight="1">
      <c r="A27" s="141" t="s">
        <v>275</v>
      </c>
      <c r="B27" s="148" t="s">
        <v>274</v>
      </c>
      <c r="C27" s="142">
        <f>C28</f>
        <v>0</v>
      </c>
      <c r="D27" s="142">
        <f>D28</f>
        <v>0</v>
      </c>
      <c r="E27" s="115" t="e">
        <f t="shared" si="0"/>
        <v>#DIV/0!</v>
      </c>
    </row>
    <row r="28" spans="1:8" ht="18.75" hidden="1" customHeight="1">
      <c r="A28" s="136" t="s">
        <v>273</v>
      </c>
      <c r="B28" s="147" t="s">
        <v>272</v>
      </c>
      <c r="C28" s="143">
        <v>0</v>
      </c>
      <c r="D28" s="143">
        <v>0</v>
      </c>
      <c r="E28" s="115" t="e">
        <f t="shared" si="0"/>
        <v>#DIV/0!</v>
      </c>
    </row>
    <row r="29" spans="1:8" ht="20.25" customHeight="1">
      <c r="A29" s="141" t="s">
        <v>271</v>
      </c>
      <c r="B29" s="148" t="s">
        <v>270</v>
      </c>
      <c r="C29" s="142">
        <f>C30+C31</f>
        <v>13419.24813</v>
      </c>
      <c r="D29" s="142">
        <f>D30+D31</f>
        <v>12608.29967</v>
      </c>
      <c r="E29" s="112">
        <f t="shared" si="0"/>
        <v>93.956826402314988</v>
      </c>
    </row>
    <row r="30" spans="1:8" ht="15" customHeight="1">
      <c r="A30" s="136" t="s">
        <v>269</v>
      </c>
      <c r="B30" s="147" t="s">
        <v>128</v>
      </c>
      <c r="C30" s="143">
        <v>12427.146000000001</v>
      </c>
      <c r="D30" s="143">
        <v>11970.30804</v>
      </c>
      <c r="E30" s="115">
        <f t="shared" si="0"/>
        <v>96.323870661855906</v>
      </c>
    </row>
    <row r="31" spans="1:8" ht="15" customHeight="1">
      <c r="A31" s="136" t="s">
        <v>268</v>
      </c>
      <c r="B31" s="147" t="s">
        <v>154</v>
      </c>
      <c r="C31" s="143">
        <v>992.10212999999999</v>
      </c>
      <c r="D31" s="143">
        <v>637.99162999999999</v>
      </c>
      <c r="E31" s="115">
        <f t="shared" si="0"/>
        <v>64.30705173468381</v>
      </c>
    </row>
    <row r="32" spans="1:8" ht="12.75" hidden="1" customHeight="1">
      <c r="A32" s="141" t="s">
        <v>267</v>
      </c>
      <c r="B32" s="145" t="s">
        <v>266</v>
      </c>
      <c r="C32" s="142">
        <f>C33</f>
        <v>0</v>
      </c>
      <c r="D32" s="142">
        <f>D33</f>
        <v>0</v>
      </c>
      <c r="E32" s="112" t="e">
        <f>E33</f>
        <v>#DIV/0!</v>
      </c>
    </row>
    <row r="33" spans="1:5" ht="13.5" hidden="1" customHeight="1">
      <c r="A33" s="136" t="s">
        <v>265</v>
      </c>
      <c r="B33" s="146" t="s">
        <v>153</v>
      </c>
      <c r="C33" s="143">
        <v>0</v>
      </c>
      <c r="D33" s="143">
        <v>0</v>
      </c>
      <c r="E33" s="115" t="e">
        <f>D33/C33*100</f>
        <v>#DIV/0!</v>
      </c>
    </row>
    <row r="34" spans="1:5" ht="18" customHeight="1">
      <c r="A34" s="250" t="s">
        <v>264</v>
      </c>
      <c r="B34" s="251"/>
      <c r="C34" s="111">
        <f>C29+C27+C24+C22+C20+C18+C11+C32</f>
        <v>17441.905419999999</v>
      </c>
      <c r="D34" s="111">
        <f>D29+D27+D24+D22+D20+D18+D11+D32</f>
        <v>15531.228920000001</v>
      </c>
      <c r="E34" s="112">
        <f>D34/C34*100</f>
        <v>89.045482967651594</v>
      </c>
    </row>
    <row r="35" spans="1:5">
      <c r="C35" s="83"/>
      <c r="D35"/>
      <c r="E35"/>
    </row>
    <row r="36" spans="1:5">
      <c r="C36" s="82"/>
      <c r="D36"/>
      <c r="E36"/>
    </row>
  </sheetData>
  <mergeCells count="11">
    <mergeCell ref="B8:B9"/>
    <mergeCell ref="A34:B34"/>
    <mergeCell ref="A1:E1"/>
    <mergeCell ref="A7:E7"/>
    <mergeCell ref="D8:D9"/>
    <mergeCell ref="E8:E9"/>
    <mergeCell ref="A3:E3"/>
    <mergeCell ref="A8:A9"/>
    <mergeCell ref="C8:C9"/>
    <mergeCell ref="A4:E4"/>
    <mergeCell ref="A5:E5"/>
  </mergeCells>
  <pageMargins left="0.78740157480314965" right="0.39370078740157483" top="0.98425196850393704" bottom="0.98425196850393704" header="0.51181102362204722" footer="0.51181102362204722"/>
  <pageSetup paperSize="9" scale="79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260"/>
  <sheetViews>
    <sheetView view="pageBreakPreview" topLeftCell="A182" zoomScale="110" zoomScaleNormal="100" zoomScaleSheetLayoutView="110" workbookViewId="0">
      <selection activeCell="H259" sqref="H259:I259"/>
    </sheetView>
  </sheetViews>
  <sheetFormatPr defaultColWidth="9.140625" defaultRowHeight="12.75"/>
  <cols>
    <col min="1" max="1" width="5" style="1" customWidth="1"/>
    <col min="2" max="2" width="58" style="1" customWidth="1"/>
    <col min="3" max="3" width="7.28515625" style="1" customWidth="1"/>
    <col min="4" max="4" width="5.7109375" style="1" customWidth="1"/>
    <col min="5" max="5" width="6.42578125" style="1" customWidth="1"/>
    <col min="6" max="6" width="12" style="1" customWidth="1"/>
    <col min="7" max="7" width="7.85546875" style="1" customWidth="1"/>
    <col min="8" max="8" width="14.28515625" style="1" customWidth="1"/>
    <col min="9" max="9" width="12.7109375" style="1" customWidth="1"/>
    <col min="10" max="10" width="10.5703125" style="1" customWidth="1"/>
    <col min="11" max="16384" width="9.140625" style="1"/>
  </cols>
  <sheetData>
    <row r="1" spans="1:10" ht="15.75" customHeight="1">
      <c r="A1" s="133"/>
      <c r="B1" s="133"/>
      <c r="C1" s="133" t="s">
        <v>0</v>
      </c>
      <c r="D1" s="133"/>
      <c r="E1" s="133"/>
      <c r="F1" s="133"/>
      <c r="G1" s="133"/>
      <c r="H1" s="133"/>
      <c r="I1" s="104"/>
      <c r="J1" s="104" t="s">
        <v>158</v>
      </c>
    </row>
    <row r="2" spans="1:10" ht="15.75" customHeight="1">
      <c r="A2" s="133"/>
      <c r="B2" s="133"/>
      <c r="C2" s="133"/>
      <c r="D2" s="133"/>
      <c r="E2" s="133"/>
      <c r="F2" s="133"/>
      <c r="G2" s="133"/>
      <c r="H2" s="133"/>
      <c r="I2" s="104"/>
      <c r="J2" s="104" t="str">
        <f>'Прил 1'!E2</f>
        <v>к Постановлению №11 от 15 октября 2024 г</v>
      </c>
    </row>
    <row r="3" spans="1:10" ht="34.5" customHeight="1">
      <c r="A3" s="238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3 квартал 2024 год" 
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0" ht="12.75" customHeight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2.75" customHeight="1">
      <c r="A5" s="262" t="s">
        <v>159</v>
      </c>
      <c r="B5" s="262"/>
      <c r="C5" s="262"/>
      <c r="D5" s="262"/>
      <c r="E5" s="262"/>
      <c r="F5" s="262"/>
      <c r="G5" s="262"/>
      <c r="H5" s="262"/>
      <c r="I5" s="262"/>
      <c r="J5" s="262"/>
    </row>
    <row r="6" spans="1:10" ht="17.25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</row>
    <row r="7" spans="1:10" ht="12.75" customHeight="1">
      <c r="B7" s="2"/>
      <c r="C7" s="3"/>
      <c r="H7" s="4"/>
      <c r="J7" s="4" t="s">
        <v>1</v>
      </c>
    </row>
    <row r="8" spans="1:10">
      <c r="A8" s="258" t="s">
        <v>2</v>
      </c>
      <c r="B8" s="258" t="s">
        <v>3</v>
      </c>
      <c r="C8" s="260" t="s">
        <v>4</v>
      </c>
      <c r="D8" s="260" t="s">
        <v>5</v>
      </c>
      <c r="E8" s="260" t="s">
        <v>6</v>
      </c>
      <c r="F8" s="260" t="s">
        <v>7</v>
      </c>
      <c r="G8" s="260" t="s">
        <v>8</v>
      </c>
      <c r="H8" s="261" t="s">
        <v>9</v>
      </c>
      <c r="I8" s="259" t="s">
        <v>160</v>
      </c>
      <c r="J8" s="259" t="s">
        <v>161</v>
      </c>
    </row>
    <row r="9" spans="1:10">
      <c r="A9" s="258"/>
      <c r="B9" s="258"/>
      <c r="C9" s="260"/>
      <c r="D9" s="260"/>
      <c r="E9" s="260"/>
      <c r="F9" s="260"/>
      <c r="G9" s="260"/>
      <c r="H9" s="261"/>
      <c r="I9" s="259"/>
      <c r="J9" s="259"/>
    </row>
    <row r="10" spans="1:10" s="6" customFormat="1">
      <c r="A10" s="257">
        <v>1</v>
      </c>
      <c r="B10" s="38" t="s">
        <v>10</v>
      </c>
      <c r="C10" s="101" t="s">
        <v>11</v>
      </c>
      <c r="D10" s="101"/>
      <c r="E10" s="101"/>
      <c r="F10" s="101"/>
      <c r="G10" s="101"/>
      <c r="H10" s="164">
        <f>H259</f>
        <v>17441.905419999999</v>
      </c>
      <c r="I10" s="164">
        <f>I259</f>
        <v>15531.228920000001</v>
      </c>
      <c r="J10" s="165">
        <f>I10/H10*100</f>
        <v>89.045482967651594</v>
      </c>
    </row>
    <row r="11" spans="1:10" s="6" customFormat="1">
      <c r="A11" s="257"/>
      <c r="B11" s="149" t="s">
        <v>12</v>
      </c>
      <c r="C11" s="166">
        <v>991</v>
      </c>
      <c r="D11" s="167" t="s">
        <v>13</v>
      </c>
      <c r="E11" s="167"/>
      <c r="F11" s="167"/>
      <c r="G11" s="167"/>
      <c r="H11" s="168">
        <f>H12+H21+H66+H75+H95+H73</f>
        <v>3309.2532999999999</v>
      </c>
      <c r="I11" s="168">
        <f>I12+I21+I66+I75+I80+I95+I73</f>
        <v>2492.72075</v>
      </c>
      <c r="J11" s="169">
        <f>I11/H11*100</f>
        <v>75.325776663877619</v>
      </c>
    </row>
    <row r="12" spans="1:10" ht="28.5" customHeight="1">
      <c r="A12" s="257"/>
      <c r="B12" s="150" t="s">
        <v>14</v>
      </c>
      <c r="C12" s="8" t="s">
        <v>11</v>
      </c>
      <c r="D12" s="170" t="s">
        <v>13</v>
      </c>
      <c r="E12" s="170" t="s">
        <v>15</v>
      </c>
      <c r="F12" s="8"/>
      <c r="G12" s="8"/>
      <c r="H12" s="164">
        <f>H13</f>
        <v>833.94970000000001</v>
      </c>
      <c r="I12" s="164">
        <f t="shared" ref="I12" si="0">I15</f>
        <v>642.18083999999999</v>
      </c>
      <c r="J12" s="165">
        <f>I12/H12*100</f>
        <v>77.004745010400512</v>
      </c>
    </row>
    <row r="13" spans="1:10" ht="15.75" customHeight="1">
      <c r="A13" s="257"/>
      <c r="B13" s="95" t="s">
        <v>16</v>
      </c>
      <c r="C13" s="8" t="s">
        <v>11</v>
      </c>
      <c r="D13" s="8" t="s">
        <v>13</v>
      </c>
      <c r="E13" s="8" t="s">
        <v>15</v>
      </c>
      <c r="F13" s="8" t="s">
        <v>17</v>
      </c>
      <c r="G13" s="8"/>
      <c r="H13" s="171">
        <f>H14</f>
        <v>833.94970000000001</v>
      </c>
      <c r="I13" s="171">
        <f t="shared" ref="I13" si="1">I14</f>
        <v>642.18083999999999</v>
      </c>
      <c r="J13" s="172">
        <f t="shared" ref="J13:J79" si="2">I13/H13*100</f>
        <v>77.004745010400512</v>
      </c>
    </row>
    <row r="14" spans="1:10">
      <c r="A14" s="257"/>
      <c r="B14" s="95" t="s">
        <v>18</v>
      </c>
      <c r="C14" s="8" t="s">
        <v>11</v>
      </c>
      <c r="D14" s="8" t="s">
        <v>13</v>
      </c>
      <c r="E14" s="8" t="s">
        <v>15</v>
      </c>
      <c r="F14" s="8" t="s">
        <v>19</v>
      </c>
      <c r="G14" s="8"/>
      <c r="H14" s="171">
        <f>H15+H18</f>
        <v>833.94970000000001</v>
      </c>
      <c r="I14" s="171">
        <f>I15+I18</f>
        <v>642.18083999999999</v>
      </c>
      <c r="J14" s="172">
        <f t="shared" si="2"/>
        <v>77.004745010400512</v>
      </c>
    </row>
    <row r="15" spans="1:10">
      <c r="A15" s="257"/>
      <c r="B15" s="95" t="s">
        <v>20</v>
      </c>
      <c r="C15" s="8" t="s">
        <v>11</v>
      </c>
      <c r="D15" s="8" t="s">
        <v>13</v>
      </c>
      <c r="E15" s="8" t="s">
        <v>15</v>
      </c>
      <c r="F15" s="8" t="s">
        <v>21</v>
      </c>
      <c r="G15" s="8"/>
      <c r="H15" s="171">
        <f>H16+H17</f>
        <v>833.94970000000001</v>
      </c>
      <c r="I15" s="171">
        <f t="shared" ref="I15" si="3">I16+I17</f>
        <v>642.18083999999999</v>
      </c>
      <c r="J15" s="172">
        <f t="shared" si="2"/>
        <v>77.004745010400512</v>
      </c>
    </row>
    <row r="16" spans="1:10" ht="15.75" customHeight="1">
      <c r="A16" s="257"/>
      <c r="B16" s="95" t="s">
        <v>22</v>
      </c>
      <c r="C16" s="8" t="s">
        <v>11</v>
      </c>
      <c r="D16" s="8" t="s">
        <v>13</v>
      </c>
      <c r="E16" s="8" t="s">
        <v>15</v>
      </c>
      <c r="F16" s="8" t="s">
        <v>21</v>
      </c>
      <c r="G16" s="8" t="s">
        <v>23</v>
      </c>
      <c r="H16" s="171">
        <v>640.51436000000001</v>
      </c>
      <c r="I16" s="17">
        <v>493.22645999999997</v>
      </c>
      <c r="J16" s="172">
        <f t="shared" si="2"/>
        <v>77.004746622698661</v>
      </c>
    </row>
    <row r="17" spans="1:10" ht="39.75" customHeight="1">
      <c r="A17" s="257"/>
      <c r="B17" s="95" t="s">
        <v>24</v>
      </c>
      <c r="C17" s="8" t="s">
        <v>11</v>
      </c>
      <c r="D17" s="8" t="s">
        <v>13</v>
      </c>
      <c r="E17" s="8" t="s">
        <v>15</v>
      </c>
      <c r="F17" s="8" t="s">
        <v>21</v>
      </c>
      <c r="G17" s="8" t="s">
        <v>25</v>
      </c>
      <c r="H17" s="171">
        <v>193.43534</v>
      </c>
      <c r="I17" s="17">
        <v>148.95437999999999</v>
      </c>
      <c r="J17" s="172">
        <f t="shared" si="2"/>
        <v>77.00473967166495</v>
      </c>
    </row>
    <row r="18" spans="1:10" ht="21.75" hidden="1" customHeight="1">
      <c r="A18" s="257"/>
      <c r="B18" s="95" t="s">
        <v>20</v>
      </c>
      <c r="C18" s="8" t="s">
        <v>11</v>
      </c>
      <c r="D18" s="8" t="s">
        <v>13</v>
      </c>
      <c r="E18" s="8" t="s">
        <v>15</v>
      </c>
      <c r="F18" s="8" t="s">
        <v>162</v>
      </c>
      <c r="G18" s="8"/>
      <c r="H18" s="90">
        <f>H19+H20</f>
        <v>0</v>
      </c>
      <c r="I18" s="90">
        <f>I19+I20</f>
        <v>0</v>
      </c>
      <c r="J18" s="16" t="e">
        <f t="shared" si="2"/>
        <v>#DIV/0!</v>
      </c>
    </row>
    <row r="19" spans="1:10" ht="26.25" hidden="1" customHeight="1">
      <c r="A19" s="257"/>
      <c r="B19" s="95" t="s">
        <v>22</v>
      </c>
      <c r="C19" s="8" t="s">
        <v>11</v>
      </c>
      <c r="D19" s="8" t="s">
        <v>13</v>
      </c>
      <c r="E19" s="8" t="s">
        <v>15</v>
      </c>
      <c r="F19" s="8" t="s">
        <v>162</v>
      </c>
      <c r="G19" s="8" t="s">
        <v>23</v>
      </c>
      <c r="H19" s="90">
        <v>0</v>
      </c>
      <c r="I19" s="17">
        <v>0</v>
      </c>
      <c r="J19" s="16" t="e">
        <f t="shared" si="2"/>
        <v>#DIV/0!</v>
      </c>
    </row>
    <row r="20" spans="1:10" ht="39.75" hidden="1" customHeight="1">
      <c r="A20" s="257"/>
      <c r="B20" s="95" t="s">
        <v>24</v>
      </c>
      <c r="C20" s="8" t="s">
        <v>11</v>
      </c>
      <c r="D20" s="8" t="s">
        <v>13</v>
      </c>
      <c r="E20" s="8" t="s">
        <v>15</v>
      </c>
      <c r="F20" s="8" t="s">
        <v>162</v>
      </c>
      <c r="G20" s="8" t="s">
        <v>25</v>
      </c>
      <c r="H20" s="90">
        <v>0</v>
      </c>
      <c r="I20" s="17">
        <v>0</v>
      </c>
      <c r="J20" s="16" t="e">
        <f t="shared" si="2"/>
        <v>#DIV/0!</v>
      </c>
    </row>
    <row r="21" spans="1:10" ht="39.75" customHeight="1">
      <c r="A21" s="257"/>
      <c r="B21" s="150" t="s">
        <v>26</v>
      </c>
      <c r="C21" s="8" t="s">
        <v>11</v>
      </c>
      <c r="D21" s="101" t="s">
        <v>13</v>
      </c>
      <c r="E21" s="101" t="s">
        <v>27</v>
      </c>
      <c r="F21" s="8"/>
      <c r="G21" s="8"/>
      <c r="H21" s="164">
        <f>H22</f>
        <v>1289.54739</v>
      </c>
      <c r="I21" s="164">
        <f t="shared" ref="I21:I22" si="4">I22</f>
        <v>910.95965000000001</v>
      </c>
      <c r="J21" s="165">
        <f t="shared" si="2"/>
        <v>70.641812550991247</v>
      </c>
    </row>
    <row r="22" spans="1:10" ht="17.25" customHeight="1">
      <c r="A22" s="257"/>
      <c r="B22" s="95" t="s">
        <v>16</v>
      </c>
      <c r="C22" s="8" t="s">
        <v>11</v>
      </c>
      <c r="D22" s="8" t="s">
        <v>13</v>
      </c>
      <c r="E22" s="8" t="s">
        <v>27</v>
      </c>
      <c r="F22" s="8" t="s">
        <v>17</v>
      </c>
      <c r="G22" s="8"/>
      <c r="H22" s="171">
        <f>H23</f>
        <v>1289.54739</v>
      </c>
      <c r="I22" s="171">
        <f t="shared" si="4"/>
        <v>910.95965000000001</v>
      </c>
      <c r="J22" s="172">
        <f t="shared" si="2"/>
        <v>70.641812550991247</v>
      </c>
    </row>
    <row r="23" spans="1:10">
      <c r="A23" s="257"/>
      <c r="B23" s="95" t="s">
        <v>18</v>
      </c>
      <c r="C23" s="8" t="s">
        <v>11</v>
      </c>
      <c r="D23" s="8" t="s">
        <v>13</v>
      </c>
      <c r="E23" s="8" t="s">
        <v>27</v>
      </c>
      <c r="F23" s="8" t="s">
        <v>19</v>
      </c>
      <c r="G23" s="8"/>
      <c r="H23" s="171">
        <f>H24+H42+H47+H64+H40</f>
        <v>1289.54739</v>
      </c>
      <c r="I23" s="171">
        <f>I24+I42+I47+I64+I40</f>
        <v>910.95965000000001</v>
      </c>
      <c r="J23" s="172">
        <f t="shared" si="2"/>
        <v>70.641812550991247</v>
      </c>
    </row>
    <row r="24" spans="1:10">
      <c r="A24" s="257"/>
      <c r="B24" s="95" t="s">
        <v>20</v>
      </c>
      <c r="C24" s="8" t="s">
        <v>11</v>
      </c>
      <c r="D24" s="8" t="s">
        <v>13</v>
      </c>
      <c r="E24" s="8" t="s">
        <v>27</v>
      </c>
      <c r="F24" s="8" t="s">
        <v>21</v>
      </c>
      <c r="G24" s="8"/>
      <c r="H24" s="171">
        <f>H25+H26+H29+H37+H38+H39+H28</f>
        <v>1226.5516600000001</v>
      </c>
      <c r="I24" s="171">
        <f>I25+I26+I29+I37+I38+I39+I28</f>
        <v>866.01965000000007</v>
      </c>
      <c r="J24" s="172">
        <f t="shared" si="2"/>
        <v>70.606047689829879</v>
      </c>
    </row>
    <row r="25" spans="1:10" ht="15" customHeight="1">
      <c r="A25" s="257"/>
      <c r="B25" s="95" t="s">
        <v>22</v>
      </c>
      <c r="C25" s="8" t="s">
        <v>11</v>
      </c>
      <c r="D25" s="8" t="s">
        <v>13</v>
      </c>
      <c r="E25" s="8" t="s">
        <v>27</v>
      </c>
      <c r="F25" s="8" t="s">
        <v>21</v>
      </c>
      <c r="G25" s="8" t="s">
        <v>23</v>
      </c>
      <c r="H25" s="171">
        <v>722.32236</v>
      </c>
      <c r="I25" s="17">
        <v>516.46712000000002</v>
      </c>
      <c r="J25" s="172">
        <f t="shared" si="2"/>
        <v>71.500918232684924</v>
      </c>
    </row>
    <row r="26" spans="1:10" ht="40.5" customHeight="1">
      <c r="A26" s="257"/>
      <c r="B26" s="95" t="s">
        <v>32</v>
      </c>
      <c r="C26" s="8" t="s">
        <v>11</v>
      </c>
      <c r="D26" s="8" t="s">
        <v>13</v>
      </c>
      <c r="E26" s="8" t="s">
        <v>27</v>
      </c>
      <c r="F26" s="8" t="s">
        <v>21</v>
      </c>
      <c r="G26" s="8" t="s">
        <v>25</v>
      </c>
      <c r="H26" s="171">
        <v>216.98400000000001</v>
      </c>
      <c r="I26" s="17">
        <v>154.17228</v>
      </c>
      <c r="J26" s="172">
        <f t="shared" si="2"/>
        <v>71.05237252516315</v>
      </c>
    </row>
    <row r="27" spans="1:10" hidden="1">
      <c r="A27" s="257"/>
      <c r="B27" s="95" t="s">
        <v>33</v>
      </c>
      <c r="C27" s="8" t="s">
        <v>11</v>
      </c>
      <c r="D27" s="8" t="s">
        <v>13</v>
      </c>
      <c r="E27" s="8" t="s">
        <v>27</v>
      </c>
      <c r="F27" s="8" t="s">
        <v>21</v>
      </c>
      <c r="G27" s="8"/>
      <c r="H27" s="171">
        <f>H29</f>
        <v>264.21230000000003</v>
      </c>
      <c r="I27" s="17"/>
      <c r="J27" s="172">
        <f t="shared" si="2"/>
        <v>0</v>
      </c>
    </row>
    <row r="28" spans="1:10" ht="25.5" hidden="1">
      <c r="A28" s="257"/>
      <c r="B28" s="95" t="s">
        <v>331</v>
      </c>
      <c r="C28" s="8" t="s">
        <v>11</v>
      </c>
      <c r="D28" s="8" t="s">
        <v>13</v>
      </c>
      <c r="E28" s="8" t="s">
        <v>27</v>
      </c>
      <c r="F28" s="8" t="s">
        <v>21</v>
      </c>
      <c r="G28" s="8" t="s">
        <v>97</v>
      </c>
      <c r="H28" s="171">
        <v>0</v>
      </c>
      <c r="I28" s="17">
        <v>0</v>
      </c>
      <c r="J28" s="172" t="e">
        <f t="shared" ref="J28" si="5">I28/H28*100</f>
        <v>#DIV/0!</v>
      </c>
    </row>
    <row r="29" spans="1:10">
      <c r="A29" s="257"/>
      <c r="B29" s="95" t="s">
        <v>34</v>
      </c>
      <c r="C29" s="8" t="s">
        <v>11</v>
      </c>
      <c r="D29" s="8" t="s">
        <v>13</v>
      </c>
      <c r="E29" s="8" t="s">
        <v>27</v>
      </c>
      <c r="F29" s="8" t="s">
        <v>21</v>
      </c>
      <c r="G29" s="8" t="s">
        <v>35</v>
      </c>
      <c r="H29" s="171">
        <v>264.21230000000003</v>
      </c>
      <c r="I29" s="17">
        <v>178.29348999999999</v>
      </c>
      <c r="J29" s="172">
        <f t="shared" si="2"/>
        <v>67.48114678991098</v>
      </c>
    </row>
    <row r="30" spans="1:10" hidden="1">
      <c r="A30" s="257"/>
      <c r="B30" s="95" t="s">
        <v>36</v>
      </c>
      <c r="C30" s="8" t="s">
        <v>11</v>
      </c>
      <c r="D30" s="8" t="s">
        <v>13</v>
      </c>
      <c r="E30" s="8" t="s">
        <v>27</v>
      </c>
      <c r="F30" s="8" t="s">
        <v>21</v>
      </c>
      <c r="G30" s="8" t="s">
        <v>37</v>
      </c>
      <c r="H30" s="171"/>
      <c r="I30" s="17"/>
      <c r="J30" s="172" t="e">
        <f t="shared" si="2"/>
        <v>#DIV/0!</v>
      </c>
    </row>
    <row r="31" spans="1:10" ht="25.5" hidden="1">
      <c r="A31" s="257"/>
      <c r="B31" s="151" t="s">
        <v>38</v>
      </c>
      <c r="C31" s="8" t="s">
        <v>11</v>
      </c>
      <c r="D31" s="8" t="s">
        <v>13</v>
      </c>
      <c r="E31" s="8" t="s">
        <v>27</v>
      </c>
      <c r="F31" s="8" t="s">
        <v>39</v>
      </c>
      <c r="G31" s="8"/>
      <c r="H31" s="171">
        <f>H32</f>
        <v>0</v>
      </c>
      <c r="I31" s="17"/>
      <c r="J31" s="172" t="e">
        <f t="shared" si="2"/>
        <v>#DIV/0!</v>
      </c>
    </row>
    <row r="32" spans="1:10" hidden="1">
      <c r="A32" s="257"/>
      <c r="B32" s="95" t="s">
        <v>40</v>
      </c>
      <c r="C32" s="8" t="s">
        <v>11</v>
      </c>
      <c r="D32" s="8" t="s">
        <v>13</v>
      </c>
      <c r="E32" s="8" t="s">
        <v>27</v>
      </c>
      <c r="F32" s="8" t="s">
        <v>39</v>
      </c>
      <c r="G32" s="8" t="s">
        <v>41</v>
      </c>
      <c r="H32" s="171">
        <v>0</v>
      </c>
      <c r="I32" s="17"/>
      <c r="J32" s="172" t="e">
        <f t="shared" si="2"/>
        <v>#DIV/0!</v>
      </c>
    </row>
    <row r="33" spans="1:10" ht="51" hidden="1">
      <c r="A33" s="257"/>
      <c r="B33" s="95" t="s">
        <v>42</v>
      </c>
      <c r="C33" s="8" t="s">
        <v>11</v>
      </c>
      <c r="D33" s="8" t="s">
        <v>13</v>
      </c>
      <c r="E33" s="8" t="s">
        <v>27</v>
      </c>
      <c r="F33" s="8" t="s">
        <v>43</v>
      </c>
      <c r="G33" s="8"/>
      <c r="H33" s="171">
        <f>H34</f>
        <v>0</v>
      </c>
      <c r="I33" s="17"/>
      <c r="J33" s="172" t="e">
        <f t="shared" si="2"/>
        <v>#DIV/0!</v>
      </c>
    </row>
    <row r="34" spans="1:10" ht="25.5" hidden="1">
      <c r="A34" s="257"/>
      <c r="B34" s="95" t="s">
        <v>44</v>
      </c>
      <c r="C34" s="8" t="s">
        <v>11</v>
      </c>
      <c r="D34" s="8" t="s">
        <v>13</v>
      </c>
      <c r="E34" s="8" t="s">
        <v>27</v>
      </c>
      <c r="F34" s="8" t="s">
        <v>43</v>
      </c>
      <c r="G34" s="8" t="s">
        <v>35</v>
      </c>
      <c r="H34" s="171"/>
      <c r="I34" s="17"/>
      <c r="J34" s="172" t="e">
        <f t="shared" si="2"/>
        <v>#DIV/0!</v>
      </c>
    </row>
    <row r="35" spans="1:10" hidden="1">
      <c r="A35" s="257"/>
      <c r="B35" s="95" t="s">
        <v>45</v>
      </c>
      <c r="C35" s="8" t="s">
        <v>11</v>
      </c>
      <c r="D35" s="8" t="s">
        <v>13</v>
      </c>
      <c r="E35" s="8" t="s">
        <v>27</v>
      </c>
      <c r="F35" s="8" t="s">
        <v>46</v>
      </c>
      <c r="G35" s="8"/>
      <c r="H35" s="171">
        <f>H36</f>
        <v>0</v>
      </c>
      <c r="I35" s="17"/>
      <c r="J35" s="172" t="e">
        <f t="shared" si="2"/>
        <v>#DIV/0!</v>
      </c>
    </row>
    <row r="36" spans="1:10" ht="25.5" hidden="1">
      <c r="A36" s="257"/>
      <c r="B36" s="95" t="s">
        <v>44</v>
      </c>
      <c r="C36" s="8" t="s">
        <v>11</v>
      </c>
      <c r="D36" s="8" t="s">
        <v>13</v>
      </c>
      <c r="E36" s="8" t="s">
        <v>27</v>
      </c>
      <c r="F36" s="8" t="s">
        <v>46</v>
      </c>
      <c r="G36" s="8" t="s">
        <v>35</v>
      </c>
      <c r="H36" s="171"/>
      <c r="I36" s="17"/>
      <c r="J36" s="172" t="e">
        <f t="shared" si="2"/>
        <v>#DIV/0!</v>
      </c>
    </row>
    <row r="37" spans="1:10">
      <c r="A37" s="257"/>
      <c r="B37" s="95" t="s">
        <v>164</v>
      </c>
      <c r="C37" s="8" t="s">
        <v>11</v>
      </c>
      <c r="D37" s="8" t="s">
        <v>13</v>
      </c>
      <c r="E37" s="8" t="s">
        <v>27</v>
      </c>
      <c r="F37" s="8" t="s">
        <v>21</v>
      </c>
      <c r="G37" s="8" t="s">
        <v>163</v>
      </c>
      <c r="H37" s="171">
        <v>20.033000000000001</v>
      </c>
      <c r="I37" s="17">
        <v>15.62743</v>
      </c>
      <c r="J37" s="172">
        <f>I37/H37*100</f>
        <v>78.00843608046722</v>
      </c>
    </row>
    <row r="38" spans="1:10">
      <c r="A38" s="257"/>
      <c r="B38" s="95" t="s">
        <v>49</v>
      </c>
      <c r="C38" s="8" t="s">
        <v>11</v>
      </c>
      <c r="D38" s="8" t="s">
        <v>13</v>
      </c>
      <c r="E38" s="8" t="s">
        <v>27</v>
      </c>
      <c r="F38" s="8" t="s">
        <v>21</v>
      </c>
      <c r="G38" s="8" t="s">
        <v>37</v>
      </c>
      <c r="H38" s="171">
        <v>2</v>
      </c>
      <c r="I38" s="17">
        <v>1.4</v>
      </c>
      <c r="J38" s="172">
        <f t="shared" ref="J38:J41" si="6">I38/H38*100</f>
        <v>70</v>
      </c>
    </row>
    <row r="39" spans="1:10">
      <c r="A39" s="257"/>
      <c r="B39" s="95" t="s">
        <v>50</v>
      </c>
      <c r="C39" s="8" t="s">
        <v>11</v>
      </c>
      <c r="D39" s="8" t="s">
        <v>13</v>
      </c>
      <c r="E39" s="8" t="s">
        <v>27</v>
      </c>
      <c r="F39" s="8" t="s">
        <v>21</v>
      </c>
      <c r="G39" s="8" t="s">
        <v>51</v>
      </c>
      <c r="H39" s="171">
        <v>1</v>
      </c>
      <c r="I39" s="17">
        <v>5.9330000000000001E-2</v>
      </c>
      <c r="J39" s="172">
        <f t="shared" si="6"/>
        <v>5.9329999999999998</v>
      </c>
    </row>
    <row r="40" spans="1:10">
      <c r="A40" s="257"/>
      <c r="B40" s="95" t="s">
        <v>33</v>
      </c>
      <c r="C40" s="8" t="s">
        <v>11</v>
      </c>
      <c r="D40" s="8" t="s">
        <v>13</v>
      </c>
      <c r="E40" s="8" t="s">
        <v>27</v>
      </c>
      <c r="F40" s="8" t="s">
        <v>68</v>
      </c>
      <c r="G40" s="8"/>
      <c r="H40" s="171">
        <f>H41</f>
        <v>20.3</v>
      </c>
      <c r="I40" s="171">
        <f t="shared" ref="I40" si="7">I41</f>
        <v>20.3</v>
      </c>
      <c r="J40" s="172">
        <f t="shared" si="6"/>
        <v>100</v>
      </c>
    </row>
    <row r="41" spans="1:10">
      <c r="A41" s="257"/>
      <c r="B41" s="95" t="s">
        <v>54</v>
      </c>
      <c r="C41" s="8" t="s">
        <v>11</v>
      </c>
      <c r="D41" s="8" t="s">
        <v>13</v>
      </c>
      <c r="E41" s="8" t="s">
        <v>27</v>
      </c>
      <c r="F41" s="8" t="s">
        <v>68</v>
      </c>
      <c r="G41" s="8" t="s">
        <v>35</v>
      </c>
      <c r="H41" s="171">
        <v>20.3</v>
      </c>
      <c r="I41" s="173">
        <v>20.3</v>
      </c>
      <c r="J41" s="172">
        <f t="shared" si="6"/>
        <v>100</v>
      </c>
    </row>
    <row r="42" spans="1:10">
      <c r="A42" s="257"/>
      <c r="B42" s="95" t="s">
        <v>47</v>
      </c>
      <c r="C42" s="8" t="s">
        <v>11</v>
      </c>
      <c r="D42" s="8" t="s">
        <v>13</v>
      </c>
      <c r="E42" s="8" t="s">
        <v>27</v>
      </c>
      <c r="F42" s="8" t="s">
        <v>48</v>
      </c>
      <c r="G42" s="8"/>
      <c r="H42" s="171">
        <f>H46+H45+H44+H43</f>
        <v>40.39573</v>
      </c>
      <c r="I42" s="171">
        <f>I46+I45+I44+I43</f>
        <v>24.64</v>
      </c>
      <c r="J42" s="172">
        <f t="shared" si="2"/>
        <v>60.996545922056612</v>
      </c>
    </row>
    <row r="43" spans="1:10">
      <c r="A43" s="257"/>
      <c r="B43" s="95" t="s">
        <v>28</v>
      </c>
      <c r="C43" s="8" t="s">
        <v>11</v>
      </c>
      <c r="D43" s="8" t="s">
        <v>13</v>
      </c>
      <c r="E43" s="8" t="s">
        <v>27</v>
      </c>
      <c r="F43" s="8" t="s">
        <v>48</v>
      </c>
      <c r="G43" s="8" t="s">
        <v>23</v>
      </c>
      <c r="H43" s="171">
        <v>11.21227</v>
      </c>
      <c r="I43" s="17">
        <v>0</v>
      </c>
      <c r="J43" s="172">
        <f t="shared" si="2"/>
        <v>0</v>
      </c>
    </row>
    <row r="44" spans="1:10" ht="25.5">
      <c r="A44" s="257"/>
      <c r="B44" s="95" t="s">
        <v>331</v>
      </c>
      <c r="C44" s="8" t="s">
        <v>11</v>
      </c>
      <c r="D44" s="8" t="s">
        <v>13</v>
      </c>
      <c r="E44" s="8" t="s">
        <v>27</v>
      </c>
      <c r="F44" s="8" t="s">
        <v>48</v>
      </c>
      <c r="G44" s="8" t="s">
        <v>97</v>
      </c>
      <c r="H44" s="171">
        <v>14.64</v>
      </c>
      <c r="I44" s="17">
        <v>14.64</v>
      </c>
      <c r="J44" s="172">
        <f t="shared" si="2"/>
        <v>100</v>
      </c>
    </row>
    <row r="45" spans="1:10" ht="29.25" customHeight="1">
      <c r="A45" s="257"/>
      <c r="B45" s="95" t="s">
        <v>30</v>
      </c>
      <c r="C45" s="8" t="s">
        <v>11</v>
      </c>
      <c r="D45" s="8" t="s">
        <v>13</v>
      </c>
      <c r="E45" s="8" t="s">
        <v>27</v>
      </c>
      <c r="F45" s="8" t="s">
        <v>48</v>
      </c>
      <c r="G45" s="8" t="s">
        <v>25</v>
      </c>
      <c r="H45" s="171">
        <v>4.5434599999999996</v>
      </c>
      <c r="I45" s="17">
        <v>0</v>
      </c>
      <c r="J45" s="172">
        <f t="shared" si="2"/>
        <v>0</v>
      </c>
    </row>
    <row r="46" spans="1:10">
      <c r="A46" s="257"/>
      <c r="B46" s="95" t="s">
        <v>34</v>
      </c>
      <c r="C46" s="8" t="s">
        <v>11</v>
      </c>
      <c r="D46" s="8" t="s">
        <v>13</v>
      </c>
      <c r="E46" s="8" t="s">
        <v>27</v>
      </c>
      <c r="F46" s="8" t="s">
        <v>48</v>
      </c>
      <c r="G46" s="8" t="s">
        <v>35</v>
      </c>
      <c r="H46" s="171">
        <v>10</v>
      </c>
      <c r="I46" s="17">
        <v>10</v>
      </c>
      <c r="J46" s="172">
        <f t="shared" si="2"/>
        <v>100</v>
      </c>
    </row>
    <row r="47" spans="1:10" ht="43.5" customHeight="1">
      <c r="A47" s="257"/>
      <c r="B47" s="151" t="s">
        <v>52</v>
      </c>
      <c r="C47" s="8" t="s">
        <v>11</v>
      </c>
      <c r="D47" s="8" t="s">
        <v>13</v>
      </c>
      <c r="E47" s="8" t="s">
        <v>27</v>
      </c>
      <c r="F47" s="8" t="s">
        <v>53</v>
      </c>
      <c r="G47" s="8"/>
      <c r="H47" s="171">
        <f>H48</f>
        <v>2.2999999999999998</v>
      </c>
      <c r="I47" s="171">
        <f t="shared" ref="I47" si="8">I48</f>
        <v>0</v>
      </c>
      <c r="J47" s="172">
        <f t="shared" si="2"/>
        <v>0</v>
      </c>
    </row>
    <row r="48" spans="1:10">
      <c r="A48" s="257"/>
      <c r="B48" s="95" t="s">
        <v>54</v>
      </c>
      <c r="C48" s="8" t="s">
        <v>11</v>
      </c>
      <c r="D48" s="8" t="s">
        <v>13</v>
      </c>
      <c r="E48" s="8" t="s">
        <v>27</v>
      </c>
      <c r="F48" s="8" t="s">
        <v>53</v>
      </c>
      <c r="G48" s="8" t="s">
        <v>35</v>
      </c>
      <c r="H48" s="171">
        <v>2.2999999999999998</v>
      </c>
      <c r="I48" s="17">
        <v>0</v>
      </c>
      <c r="J48" s="172">
        <f t="shared" si="2"/>
        <v>0</v>
      </c>
    </row>
    <row r="49" spans="1:10" ht="38.25" hidden="1">
      <c r="A49" s="257"/>
      <c r="B49" s="95" t="s">
        <v>55</v>
      </c>
      <c r="C49" s="8" t="s">
        <v>11</v>
      </c>
      <c r="D49" s="8" t="s">
        <v>13</v>
      </c>
      <c r="E49" s="8" t="s">
        <v>27</v>
      </c>
      <c r="F49" s="8" t="s">
        <v>56</v>
      </c>
      <c r="G49" s="8"/>
      <c r="H49" s="171">
        <f>H50</f>
        <v>0</v>
      </c>
      <c r="I49" s="17"/>
      <c r="J49" s="172" t="e">
        <f t="shared" si="2"/>
        <v>#DIV/0!</v>
      </c>
    </row>
    <row r="50" spans="1:10" ht="25.5" hidden="1">
      <c r="A50" s="257"/>
      <c r="B50" s="95" t="s">
        <v>57</v>
      </c>
      <c r="C50" s="8" t="s">
        <v>11</v>
      </c>
      <c r="D50" s="8" t="s">
        <v>13</v>
      </c>
      <c r="E50" s="8" t="s">
        <v>27</v>
      </c>
      <c r="F50" s="8" t="s">
        <v>56</v>
      </c>
      <c r="G50" s="8" t="s">
        <v>35</v>
      </c>
      <c r="H50" s="171"/>
      <c r="I50" s="17"/>
      <c r="J50" s="172" t="e">
        <f t="shared" si="2"/>
        <v>#DIV/0!</v>
      </c>
    </row>
    <row r="51" spans="1:10" hidden="1">
      <c r="A51" s="257"/>
      <c r="B51" s="95" t="s">
        <v>47</v>
      </c>
      <c r="C51" s="8" t="s">
        <v>11</v>
      </c>
      <c r="D51" s="8" t="s">
        <v>13</v>
      </c>
      <c r="E51" s="8" t="s">
        <v>27</v>
      </c>
      <c r="F51" s="8" t="s">
        <v>48</v>
      </c>
      <c r="G51" s="8"/>
      <c r="H51" s="171">
        <f>H52+H53+H56+H57+H58+H54+H55</f>
        <v>0</v>
      </c>
      <c r="I51" s="17"/>
      <c r="J51" s="172" t="e">
        <f t="shared" si="2"/>
        <v>#DIV/0!</v>
      </c>
    </row>
    <row r="52" spans="1:10" ht="37.5" hidden="1" customHeight="1">
      <c r="A52" s="257"/>
      <c r="B52" s="95" t="s">
        <v>22</v>
      </c>
      <c r="C52" s="8" t="s">
        <v>11</v>
      </c>
      <c r="D52" s="8" t="s">
        <v>13</v>
      </c>
      <c r="E52" s="8" t="s">
        <v>27</v>
      </c>
      <c r="F52" s="8" t="s">
        <v>48</v>
      </c>
      <c r="G52" s="8" t="s">
        <v>23</v>
      </c>
      <c r="H52" s="171"/>
      <c r="I52" s="17"/>
      <c r="J52" s="172" t="e">
        <f t="shared" si="2"/>
        <v>#DIV/0!</v>
      </c>
    </row>
    <row r="53" spans="1:10" ht="40.5" hidden="1" customHeight="1">
      <c r="A53" s="257"/>
      <c r="B53" s="95" t="s">
        <v>24</v>
      </c>
      <c r="C53" s="8" t="s">
        <v>11</v>
      </c>
      <c r="D53" s="8" t="s">
        <v>13</v>
      </c>
      <c r="E53" s="8" t="s">
        <v>27</v>
      </c>
      <c r="F53" s="8" t="s">
        <v>48</v>
      </c>
      <c r="G53" s="8" t="s">
        <v>25</v>
      </c>
      <c r="H53" s="171"/>
      <c r="I53" s="17"/>
      <c r="J53" s="172" t="e">
        <f t="shared" si="2"/>
        <v>#DIV/0!</v>
      </c>
    </row>
    <row r="54" spans="1:10" ht="40.5" hidden="1" customHeight="1">
      <c r="A54" s="257"/>
      <c r="B54" s="95" t="s">
        <v>22</v>
      </c>
      <c r="C54" s="8" t="s">
        <v>11</v>
      </c>
      <c r="D54" s="8" t="s">
        <v>13</v>
      </c>
      <c r="E54" s="8" t="s">
        <v>27</v>
      </c>
      <c r="F54" s="8" t="s">
        <v>48</v>
      </c>
      <c r="G54" s="8" t="s">
        <v>23</v>
      </c>
      <c r="H54" s="171"/>
      <c r="I54" s="17"/>
      <c r="J54" s="172" t="e">
        <f t="shared" si="2"/>
        <v>#DIV/0!</v>
      </c>
    </row>
    <row r="55" spans="1:10" ht="40.5" hidden="1" customHeight="1">
      <c r="A55" s="257"/>
      <c r="B55" s="95" t="s">
        <v>32</v>
      </c>
      <c r="C55" s="8" t="s">
        <v>11</v>
      </c>
      <c r="D55" s="8" t="s">
        <v>13</v>
      </c>
      <c r="E55" s="8" t="s">
        <v>27</v>
      </c>
      <c r="F55" s="8" t="s">
        <v>48</v>
      </c>
      <c r="G55" s="8" t="s">
        <v>25</v>
      </c>
      <c r="H55" s="171"/>
      <c r="I55" s="17"/>
      <c r="J55" s="172" t="e">
        <f t="shared" si="2"/>
        <v>#DIV/0!</v>
      </c>
    </row>
    <row r="56" spans="1:10" ht="25.5" hidden="1">
      <c r="A56" s="257"/>
      <c r="B56" s="95" t="s">
        <v>58</v>
      </c>
      <c r="C56" s="8" t="s">
        <v>11</v>
      </c>
      <c r="D56" s="8" t="s">
        <v>13</v>
      </c>
      <c r="E56" s="8" t="s">
        <v>27</v>
      </c>
      <c r="F56" s="8" t="s">
        <v>48</v>
      </c>
      <c r="G56" s="8" t="s">
        <v>59</v>
      </c>
      <c r="H56" s="171"/>
      <c r="I56" s="17"/>
      <c r="J56" s="172" t="e">
        <f t="shared" si="2"/>
        <v>#DIV/0!</v>
      </c>
    </row>
    <row r="57" spans="1:10" ht="25.5" hidden="1">
      <c r="A57" s="257"/>
      <c r="B57" s="95" t="s">
        <v>57</v>
      </c>
      <c r="C57" s="8" t="s">
        <v>11</v>
      </c>
      <c r="D57" s="8" t="s">
        <v>13</v>
      </c>
      <c r="E57" s="8" t="s">
        <v>27</v>
      </c>
      <c r="F57" s="8" t="s">
        <v>48</v>
      </c>
      <c r="G57" s="8" t="s">
        <v>35</v>
      </c>
      <c r="H57" s="171"/>
      <c r="I57" s="17"/>
      <c r="J57" s="172" t="e">
        <f t="shared" si="2"/>
        <v>#DIV/0!</v>
      </c>
    </row>
    <row r="58" spans="1:10" hidden="1">
      <c r="A58" s="257"/>
      <c r="B58" s="95" t="s">
        <v>36</v>
      </c>
      <c r="C58" s="8" t="s">
        <v>11</v>
      </c>
      <c r="D58" s="8" t="s">
        <v>13</v>
      </c>
      <c r="E58" s="8" t="s">
        <v>27</v>
      </c>
      <c r="F58" s="8" t="s">
        <v>48</v>
      </c>
      <c r="G58" s="8" t="s">
        <v>37</v>
      </c>
      <c r="H58" s="171"/>
      <c r="I58" s="17"/>
      <c r="J58" s="172" t="e">
        <f t="shared" si="2"/>
        <v>#DIV/0!</v>
      </c>
    </row>
    <row r="59" spans="1:10" ht="38.25" hidden="1">
      <c r="A59" s="257"/>
      <c r="B59" s="150" t="s">
        <v>60</v>
      </c>
      <c r="C59" s="8" t="s">
        <v>11</v>
      </c>
      <c r="D59" s="8" t="s">
        <v>13</v>
      </c>
      <c r="E59" s="8" t="s">
        <v>27</v>
      </c>
      <c r="F59" s="8"/>
      <c r="G59" s="8"/>
      <c r="H59" s="164">
        <v>0</v>
      </c>
      <c r="I59" s="17"/>
      <c r="J59" s="172" t="e">
        <f t="shared" si="2"/>
        <v>#DIV/0!</v>
      </c>
    </row>
    <row r="60" spans="1:10" ht="25.5" hidden="1">
      <c r="A60" s="257"/>
      <c r="B60" s="95" t="s">
        <v>61</v>
      </c>
      <c r="C60" s="8" t="s">
        <v>11</v>
      </c>
      <c r="D60" s="8" t="s">
        <v>13</v>
      </c>
      <c r="E60" s="8" t="s">
        <v>27</v>
      </c>
      <c r="F60" s="174" t="s">
        <v>62</v>
      </c>
      <c r="G60" s="175"/>
      <c r="H60" s="164">
        <f>H61</f>
        <v>202.572</v>
      </c>
      <c r="I60" s="17"/>
      <c r="J60" s="172">
        <f t="shared" si="2"/>
        <v>0</v>
      </c>
    </row>
    <row r="61" spans="1:10" hidden="1">
      <c r="A61" s="257"/>
      <c r="B61" s="95" t="s">
        <v>63</v>
      </c>
      <c r="C61" s="8" t="s">
        <v>11</v>
      </c>
      <c r="D61" s="8" t="s">
        <v>13</v>
      </c>
      <c r="E61" s="8" t="s">
        <v>27</v>
      </c>
      <c r="F61" s="174" t="s">
        <v>62</v>
      </c>
      <c r="G61" s="174" t="s">
        <v>64</v>
      </c>
      <c r="H61" s="164">
        <v>202.572</v>
      </c>
      <c r="I61" s="17"/>
      <c r="J61" s="172">
        <f t="shared" si="2"/>
        <v>0</v>
      </c>
    </row>
    <row r="62" spans="1:10" ht="39.75" hidden="1" customHeight="1">
      <c r="A62" s="257"/>
      <c r="B62" s="156" t="s">
        <v>65</v>
      </c>
      <c r="C62" s="8" t="s">
        <v>11</v>
      </c>
      <c r="D62" s="8" t="s">
        <v>13</v>
      </c>
      <c r="E62" s="8" t="s">
        <v>27</v>
      </c>
      <c r="F62" s="174" t="s">
        <v>66</v>
      </c>
      <c r="G62" s="176"/>
      <c r="H62" s="164">
        <f>H63</f>
        <v>9.8810000000000002</v>
      </c>
      <c r="I62" s="17"/>
      <c r="J62" s="172">
        <f t="shared" si="2"/>
        <v>0</v>
      </c>
    </row>
    <row r="63" spans="1:10" ht="40.5" hidden="1" customHeight="1">
      <c r="A63" s="257"/>
      <c r="B63" s="156" t="s">
        <v>67</v>
      </c>
      <c r="C63" s="8" t="s">
        <v>11</v>
      </c>
      <c r="D63" s="8" t="s">
        <v>13</v>
      </c>
      <c r="E63" s="8" t="s">
        <v>27</v>
      </c>
      <c r="F63" s="176" t="s">
        <v>66</v>
      </c>
      <c r="G63" s="176" t="s">
        <v>64</v>
      </c>
      <c r="H63" s="164">
        <v>9.8810000000000002</v>
      </c>
      <c r="I63" s="17"/>
      <c r="J63" s="172">
        <f t="shared" si="2"/>
        <v>0</v>
      </c>
    </row>
    <row r="64" spans="1:10" ht="44.25" hidden="1" customHeight="1">
      <c r="A64" s="257"/>
      <c r="B64" s="95" t="s">
        <v>69</v>
      </c>
      <c r="C64" s="8" t="s">
        <v>11</v>
      </c>
      <c r="D64" s="8" t="s">
        <v>13</v>
      </c>
      <c r="E64" s="8" t="s">
        <v>27</v>
      </c>
      <c r="F64" s="8" t="s">
        <v>56</v>
      </c>
      <c r="G64" s="8"/>
      <c r="H64" s="171">
        <f>H65</f>
        <v>0</v>
      </c>
      <c r="I64" s="171">
        <f t="shared" ref="I64" si="9">I65</f>
        <v>0</v>
      </c>
      <c r="J64" s="172" t="e">
        <f t="shared" si="2"/>
        <v>#DIV/0!</v>
      </c>
    </row>
    <row r="65" spans="1:10" ht="21" hidden="1" customHeight="1">
      <c r="A65" s="257"/>
      <c r="B65" s="95" t="s">
        <v>54</v>
      </c>
      <c r="C65" s="8" t="s">
        <v>11</v>
      </c>
      <c r="D65" s="8" t="s">
        <v>13</v>
      </c>
      <c r="E65" s="8" t="s">
        <v>27</v>
      </c>
      <c r="F65" s="8" t="s">
        <v>56</v>
      </c>
      <c r="G65" s="8" t="s">
        <v>35</v>
      </c>
      <c r="H65" s="171">
        <v>0</v>
      </c>
      <c r="I65" s="17">
        <v>0</v>
      </c>
      <c r="J65" s="172" t="e">
        <f t="shared" si="2"/>
        <v>#DIV/0!</v>
      </c>
    </row>
    <row r="66" spans="1:10" ht="42" customHeight="1">
      <c r="A66" s="257"/>
      <c r="B66" s="150" t="s">
        <v>60</v>
      </c>
      <c r="C66" s="8" t="s">
        <v>11</v>
      </c>
      <c r="D66" s="101" t="s">
        <v>13</v>
      </c>
      <c r="E66" s="101" t="s">
        <v>70</v>
      </c>
      <c r="F66" s="8"/>
      <c r="G66" s="8"/>
      <c r="H66" s="164">
        <f>H67</f>
        <v>331.40069999999997</v>
      </c>
      <c r="I66" s="164">
        <f t="shared" ref="I66:I67" si="10">I67</f>
        <v>262.38</v>
      </c>
      <c r="J66" s="165">
        <f t="shared" si="2"/>
        <v>79.17303735327053</v>
      </c>
    </row>
    <row r="67" spans="1:10" ht="15" customHeight="1">
      <c r="A67" s="257"/>
      <c r="B67" s="95" t="s">
        <v>16</v>
      </c>
      <c r="C67" s="8" t="s">
        <v>11</v>
      </c>
      <c r="D67" s="8" t="s">
        <v>13</v>
      </c>
      <c r="E67" s="8" t="s">
        <v>70</v>
      </c>
      <c r="F67" s="8" t="s">
        <v>17</v>
      </c>
      <c r="G67" s="176"/>
      <c r="H67" s="171">
        <f>H68</f>
        <v>331.40069999999997</v>
      </c>
      <c r="I67" s="171">
        <f t="shared" si="10"/>
        <v>262.38</v>
      </c>
      <c r="J67" s="172">
        <f t="shared" si="2"/>
        <v>79.17303735327053</v>
      </c>
    </row>
    <row r="68" spans="1:10" ht="15" customHeight="1">
      <c r="A68" s="257"/>
      <c r="B68" s="95" t="s">
        <v>18</v>
      </c>
      <c r="C68" s="8" t="s">
        <v>11</v>
      </c>
      <c r="D68" s="8" t="s">
        <v>13</v>
      </c>
      <c r="E68" s="8" t="s">
        <v>70</v>
      </c>
      <c r="F68" s="8" t="s">
        <v>19</v>
      </c>
      <c r="G68" s="176"/>
      <c r="H68" s="171">
        <f>H69+H71</f>
        <v>331.40069999999997</v>
      </c>
      <c r="I68" s="171">
        <f t="shared" ref="I68" si="11">I69+I71</f>
        <v>262.38</v>
      </c>
      <c r="J68" s="172">
        <f t="shared" si="2"/>
        <v>79.17303735327053</v>
      </c>
    </row>
    <row r="69" spans="1:10" ht="28.5" customHeight="1">
      <c r="A69" s="257"/>
      <c r="B69" s="151" t="s">
        <v>350</v>
      </c>
      <c r="C69" s="177">
        <v>991</v>
      </c>
      <c r="D69" s="8" t="s">
        <v>13</v>
      </c>
      <c r="E69" s="8" t="s">
        <v>70</v>
      </c>
      <c r="F69" s="8" t="s">
        <v>71</v>
      </c>
      <c r="G69" s="8"/>
      <c r="H69" s="178">
        <f>H70</f>
        <v>321.02069999999998</v>
      </c>
      <c r="I69" s="178">
        <f t="shared" ref="I69" si="12">I70</f>
        <v>252</v>
      </c>
      <c r="J69" s="172">
        <f t="shared" si="2"/>
        <v>78.499610772763262</v>
      </c>
    </row>
    <row r="70" spans="1:10" ht="15" customHeight="1">
      <c r="A70" s="257"/>
      <c r="B70" s="95" t="s">
        <v>63</v>
      </c>
      <c r="C70" s="177">
        <v>991</v>
      </c>
      <c r="D70" s="8" t="s">
        <v>13</v>
      </c>
      <c r="E70" s="8" t="s">
        <v>70</v>
      </c>
      <c r="F70" s="8" t="s">
        <v>71</v>
      </c>
      <c r="G70" s="8" t="s">
        <v>64</v>
      </c>
      <c r="H70" s="178">
        <v>321.02069999999998</v>
      </c>
      <c r="I70" s="17">
        <v>252</v>
      </c>
      <c r="J70" s="172">
        <f t="shared" si="2"/>
        <v>78.499610772763262</v>
      </c>
    </row>
    <row r="71" spans="1:10" ht="29.25" customHeight="1">
      <c r="A71" s="257"/>
      <c r="B71" s="95" t="s">
        <v>72</v>
      </c>
      <c r="C71" s="177">
        <v>991</v>
      </c>
      <c r="D71" s="8" t="s">
        <v>13</v>
      </c>
      <c r="E71" s="8" t="s">
        <v>70</v>
      </c>
      <c r="F71" s="8" t="s">
        <v>73</v>
      </c>
      <c r="G71" s="8"/>
      <c r="H71" s="178">
        <f>H72</f>
        <v>10.38</v>
      </c>
      <c r="I71" s="178">
        <f>I72</f>
        <v>10.38</v>
      </c>
      <c r="J71" s="172">
        <f t="shared" si="2"/>
        <v>100</v>
      </c>
    </row>
    <row r="72" spans="1:10" ht="15" customHeight="1">
      <c r="A72" s="257"/>
      <c r="B72" s="95" t="s">
        <v>63</v>
      </c>
      <c r="C72" s="177">
        <v>991</v>
      </c>
      <c r="D72" s="8" t="s">
        <v>13</v>
      </c>
      <c r="E72" s="8" t="s">
        <v>70</v>
      </c>
      <c r="F72" s="8" t="s">
        <v>73</v>
      </c>
      <c r="G72" s="8" t="s">
        <v>64</v>
      </c>
      <c r="H72" s="178">
        <v>10.38</v>
      </c>
      <c r="I72" s="17">
        <v>10.38</v>
      </c>
      <c r="J72" s="172">
        <f t="shared" si="2"/>
        <v>100</v>
      </c>
    </row>
    <row r="73" spans="1:10" ht="15" hidden="1" customHeight="1">
      <c r="A73" s="257"/>
      <c r="B73" s="150" t="s">
        <v>168</v>
      </c>
      <c r="C73" s="177">
        <v>991</v>
      </c>
      <c r="D73" s="101" t="s">
        <v>13</v>
      </c>
      <c r="E73" s="101" t="s">
        <v>167</v>
      </c>
      <c r="F73" s="8" t="s">
        <v>68</v>
      </c>
      <c r="G73" s="8"/>
      <c r="H73" s="179">
        <f>H74</f>
        <v>0</v>
      </c>
      <c r="I73" s="180">
        <f>I74</f>
        <v>0</v>
      </c>
      <c r="J73" s="172" t="e">
        <f t="shared" si="2"/>
        <v>#DIV/0!</v>
      </c>
    </row>
    <row r="74" spans="1:10" ht="15" hidden="1" customHeight="1">
      <c r="A74" s="257"/>
      <c r="B74" s="95" t="s">
        <v>169</v>
      </c>
      <c r="C74" s="177">
        <v>991</v>
      </c>
      <c r="D74" s="8" t="s">
        <v>13</v>
      </c>
      <c r="E74" s="8" t="s">
        <v>167</v>
      </c>
      <c r="F74" s="8" t="s">
        <v>68</v>
      </c>
      <c r="G74" s="8" t="s">
        <v>170</v>
      </c>
      <c r="H74" s="178">
        <v>0</v>
      </c>
      <c r="I74" s="173">
        <v>0</v>
      </c>
      <c r="J74" s="172" t="e">
        <f t="shared" si="2"/>
        <v>#DIV/0!</v>
      </c>
    </row>
    <row r="75" spans="1:10">
      <c r="A75" s="257"/>
      <c r="B75" s="150" t="s">
        <v>74</v>
      </c>
      <c r="C75" s="8" t="s">
        <v>11</v>
      </c>
      <c r="D75" s="101" t="s">
        <v>13</v>
      </c>
      <c r="E75" s="101" t="s">
        <v>75</v>
      </c>
      <c r="F75" s="101"/>
      <c r="G75" s="101"/>
      <c r="H75" s="164">
        <f>H76</f>
        <v>1</v>
      </c>
      <c r="I75" s="164">
        <f t="shared" ref="I75:I78" si="13">I76</f>
        <v>0</v>
      </c>
      <c r="J75" s="165">
        <f t="shared" si="2"/>
        <v>0</v>
      </c>
    </row>
    <row r="76" spans="1:10" ht="16.5" customHeight="1">
      <c r="A76" s="257"/>
      <c r="B76" s="95" t="s">
        <v>16</v>
      </c>
      <c r="C76" s="8" t="s">
        <v>11</v>
      </c>
      <c r="D76" s="8" t="s">
        <v>13</v>
      </c>
      <c r="E76" s="8" t="s">
        <v>75</v>
      </c>
      <c r="F76" s="8" t="s">
        <v>17</v>
      </c>
      <c r="G76" s="101"/>
      <c r="H76" s="171">
        <f>H77</f>
        <v>1</v>
      </c>
      <c r="I76" s="171">
        <f t="shared" si="13"/>
        <v>0</v>
      </c>
      <c r="J76" s="172">
        <f t="shared" si="2"/>
        <v>0</v>
      </c>
    </row>
    <row r="77" spans="1:10">
      <c r="A77" s="257"/>
      <c r="B77" s="95" t="s">
        <v>18</v>
      </c>
      <c r="C77" s="8" t="s">
        <v>11</v>
      </c>
      <c r="D77" s="8" t="s">
        <v>13</v>
      </c>
      <c r="E77" s="8" t="s">
        <v>75</v>
      </c>
      <c r="F77" s="8" t="s">
        <v>19</v>
      </c>
      <c r="G77" s="101"/>
      <c r="H77" s="171">
        <f>H78</f>
        <v>1</v>
      </c>
      <c r="I77" s="171">
        <f t="shared" si="13"/>
        <v>0</v>
      </c>
      <c r="J77" s="172">
        <f t="shared" si="2"/>
        <v>0</v>
      </c>
    </row>
    <row r="78" spans="1:10">
      <c r="A78" s="257"/>
      <c r="B78" s="95" t="s">
        <v>33</v>
      </c>
      <c r="C78" s="8" t="s">
        <v>11</v>
      </c>
      <c r="D78" s="8" t="s">
        <v>13</v>
      </c>
      <c r="E78" s="8" t="s">
        <v>75</v>
      </c>
      <c r="F78" s="8" t="s">
        <v>68</v>
      </c>
      <c r="G78" s="8"/>
      <c r="H78" s="171">
        <f>H79</f>
        <v>1</v>
      </c>
      <c r="I78" s="171">
        <f t="shared" si="13"/>
        <v>0</v>
      </c>
      <c r="J78" s="172">
        <f t="shared" si="2"/>
        <v>0</v>
      </c>
    </row>
    <row r="79" spans="1:10">
      <c r="A79" s="257"/>
      <c r="B79" s="95" t="s">
        <v>76</v>
      </c>
      <c r="C79" s="8" t="s">
        <v>11</v>
      </c>
      <c r="D79" s="8" t="s">
        <v>13</v>
      </c>
      <c r="E79" s="8" t="s">
        <v>75</v>
      </c>
      <c r="F79" s="8" t="s">
        <v>68</v>
      </c>
      <c r="G79" s="8" t="s">
        <v>77</v>
      </c>
      <c r="H79" s="181">
        <v>1</v>
      </c>
      <c r="I79" s="181">
        <v>0</v>
      </c>
      <c r="J79" s="172">
        <f t="shared" si="2"/>
        <v>0</v>
      </c>
    </row>
    <row r="80" spans="1:10" hidden="1">
      <c r="A80" s="257"/>
      <c r="B80" s="150" t="s">
        <v>78</v>
      </c>
      <c r="C80" s="8" t="s">
        <v>11</v>
      </c>
      <c r="D80" s="101" t="s">
        <v>13</v>
      </c>
      <c r="E80" s="101" t="s">
        <v>79</v>
      </c>
      <c r="F80" s="8"/>
      <c r="G80" s="8"/>
      <c r="H80" s="182"/>
      <c r="I80" s="17"/>
      <c r="J80" s="172" t="e">
        <f t="shared" ref="J80:J146" si="14">I80/H80*100</f>
        <v>#DIV/0!</v>
      </c>
    </row>
    <row r="81" spans="1:10" hidden="1">
      <c r="A81" s="257"/>
      <c r="B81" s="95" t="s">
        <v>16</v>
      </c>
      <c r="C81" s="8" t="s">
        <v>11</v>
      </c>
      <c r="D81" s="8" t="s">
        <v>13</v>
      </c>
      <c r="E81" s="8" t="s">
        <v>79</v>
      </c>
      <c r="F81" s="8" t="s">
        <v>17</v>
      </c>
      <c r="G81" s="8"/>
      <c r="H81" s="181"/>
      <c r="I81" s="17"/>
      <c r="J81" s="172" t="e">
        <f t="shared" si="14"/>
        <v>#DIV/0!</v>
      </c>
    </row>
    <row r="82" spans="1:10" hidden="1">
      <c r="A82" s="257"/>
      <c r="B82" s="95" t="s">
        <v>18</v>
      </c>
      <c r="C82" s="8" t="s">
        <v>11</v>
      </c>
      <c r="D82" s="8" t="s">
        <v>13</v>
      </c>
      <c r="E82" s="8" t="s">
        <v>79</v>
      </c>
      <c r="F82" s="8" t="s">
        <v>19</v>
      </c>
      <c r="G82" s="8"/>
      <c r="H82" s="181"/>
      <c r="I82" s="17"/>
      <c r="J82" s="172" t="e">
        <f t="shared" si="14"/>
        <v>#DIV/0!</v>
      </c>
    </row>
    <row r="83" spans="1:10" hidden="1">
      <c r="A83" s="257"/>
      <c r="B83" s="95" t="s">
        <v>20</v>
      </c>
      <c r="C83" s="8" t="s">
        <v>11</v>
      </c>
      <c r="D83" s="8" t="s">
        <v>13</v>
      </c>
      <c r="E83" s="8" t="s">
        <v>79</v>
      </c>
      <c r="F83" s="8" t="s">
        <v>21</v>
      </c>
      <c r="G83" s="8"/>
      <c r="H83" s="181"/>
      <c r="I83" s="17"/>
      <c r="J83" s="172" t="e">
        <f t="shared" si="14"/>
        <v>#DIV/0!</v>
      </c>
    </row>
    <row r="84" spans="1:10" ht="25.5" hidden="1">
      <c r="A84" s="257"/>
      <c r="B84" s="95" t="s">
        <v>80</v>
      </c>
      <c r="C84" s="8" t="s">
        <v>11</v>
      </c>
      <c r="D84" s="8" t="s">
        <v>13</v>
      </c>
      <c r="E84" s="8" t="s">
        <v>79</v>
      </c>
      <c r="F84" s="8" t="s">
        <v>21</v>
      </c>
      <c r="G84" s="8" t="s">
        <v>29</v>
      </c>
      <c r="H84" s="181"/>
      <c r="I84" s="17"/>
      <c r="J84" s="172" t="e">
        <f t="shared" si="14"/>
        <v>#DIV/0!</v>
      </c>
    </row>
    <row r="85" spans="1:10" ht="38.25" hidden="1">
      <c r="A85" s="257"/>
      <c r="B85" s="95" t="s">
        <v>81</v>
      </c>
      <c r="C85" s="8" t="s">
        <v>11</v>
      </c>
      <c r="D85" s="8" t="s">
        <v>13</v>
      </c>
      <c r="E85" s="8" t="s">
        <v>79</v>
      </c>
      <c r="F85" s="8" t="s">
        <v>21</v>
      </c>
      <c r="G85" s="8" t="s">
        <v>31</v>
      </c>
      <c r="H85" s="181"/>
      <c r="I85" s="17"/>
      <c r="J85" s="172" t="e">
        <f t="shared" si="14"/>
        <v>#DIV/0!</v>
      </c>
    </row>
    <row r="86" spans="1:10" ht="20.25" hidden="1" customHeight="1">
      <c r="A86" s="257"/>
      <c r="B86" s="95" t="s">
        <v>82</v>
      </c>
      <c r="C86" s="8" t="s">
        <v>11</v>
      </c>
      <c r="D86" s="8" t="s">
        <v>13</v>
      </c>
      <c r="E86" s="8" t="s">
        <v>79</v>
      </c>
      <c r="F86" s="8" t="s">
        <v>83</v>
      </c>
      <c r="G86" s="8"/>
      <c r="H86" s="182"/>
      <c r="I86" s="17"/>
      <c r="J86" s="172" t="e">
        <f t="shared" si="14"/>
        <v>#DIV/0!</v>
      </c>
    </row>
    <row r="87" spans="1:10" ht="24.75" hidden="1" customHeight="1">
      <c r="A87" s="257"/>
      <c r="B87" s="95" t="s">
        <v>80</v>
      </c>
      <c r="C87" s="8" t="s">
        <v>11</v>
      </c>
      <c r="D87" s="8" t="s">
        <v>13</v>
      </c>
      <c r="E87" s="8" t="s">
        <v>79</v>
      </c>
      <c r="F87" s="8" t="s">
        <v>83</v>
      </c>
      <c r="G87" s="8" t="s">
        <v>29</v>
      </c>
      <c r="H87" s="181"/>
      <c r="I87" s="17"/>
      <c r="J87" s="172" t="e">
        <f t="shared" si="14"/>
        <v>#DIV/0!</v>
      </c>
    </row>
    <row r="88" spans="1:10" ht="38.25" hidden="1" customHeight="1">
      <c r="A88" s="257"/>
      <c r="B88" s="95" t="s">
        <v>81</v>
      </c>
      <c r="C88" s="8" t="s">
        <v>11</v>
      </c>
      <c r="D88" s="8" t="s">
        <v>13</v>
      </c>
      <c r="E88" s="8" t="s">
        <v>79</v>
      </c>
      <c r="F88" s="8" t="s">
        <v>83</v>
      </c>
      <c r="G88" s="8" t="s">
        <v>31</v>
      </c>
      <c r="H88" s="181"/>
      <c r="I88" s="17"/>
      <c r="J88" s="172" t="e">
        <f t="shared" si="14"/>
        <v>#DIV/0!</v>
      </c>
    </row>
    <row r="89" spans="1:10" ht="25.5" hidden="1">
      <c r="A89" s="257"/>
      <c r="B89" s="95" t="s">
        <v>57</v>
      </c>
      <c r="C89" s="8" t="s">
        <v>11</v>
      </c>
      <c r="D89" s="8" t="s">
        <v>13</v>
      </c>
      <c r="E89" s="8" t="s">
        <v>79</v>
      </c>
      <c r="F89" s="8" t="s">
        <v>83</v>
      </c>
      <c r="G89" s="8" t="s">
        <v>35</v>
      </c>
      <c r="H89" s="181"/>
      <c r="I89" s="17"/>
      <c r="J89" s="172" t="e">
        <f t="shared" si="14"/>
        <v>#DIV/0!</v>
      </c>
    </row>
    <row r="90" spans="1:10" ht="38.25" hidden="1">
      <c r="A90" s="257"/>
      <c r="B90" s="152" t="s">
        <v>84</v>
      </c>
      <c r="C90" s="183" t="s">
        <v>11</v>
      </c>
      <c r="D90" s="183" t="s">
        <v>13</v>
      </c>
      <c r="E90" s="183" t="s">
        <v>79</v>
      </c>
      <c r="F90" s="183" t="s">
        <v>56</v>
      </c>
      <c r="G90" s="183"/>
      <c r="H90" s="181"/>
      <c r="I90" s="17"/>
      <c r="J90" s="172" t="e">
        <f t="shared" si="14"/>
        <v>#DIV/0!</v>
      </c>
    </row>
    <row r="91" spans="1:10" ht="25.5" hidden="1">
      <c r="A91" s="257"/>
      <c r="B91" s="95" t="s">
        <v>57</v>
      </c>
      <c r="C91" s="183" t="s">
        <v>11</v>
      </c>
      <c r="D91" s="183" t="s">
        <v>13</v>
      </c>
      <c r="E91" s="183" t="s">
        <v>79</v>
      </c>
      <c r="F91" s="183" t="s">
        <v>56</v>
      </c>
      <c r="G91" s="183" t="s">
        <v>35</v>
      </c>
      <c r="H91" s="184"/>
      <c r="I91" s="17"/>
      <c r="J91" s="172" t="e">
        <f t="shared" si="14"/>
        <v>#DIV/0!</v>
      </c>
    </row>
    <row r="92" spans="1:10" hidden="1">
      <c r="A92" s="257"/>
      <c r="B92" s="95" t="s">
        <v>85</v>
      </c>
      <c r="C92" s="183" t="s">
        <v>11</v>
      </c>
      <c r="D92" s="183" t="s">
        <v>13</v>
      </c>
      <c r="E92" s="183" t="s">
        <v>79</v>
      </c>
      <c r="F92" s="183" t="s">
        <v>56</v>
      </c>
      <c r="G92" s="183" t="s">
        <v>86</v>
      </c>
      <c r="H92" s="184"/>
      <c r="I92" s="17"/>
      <c r="J92" s="172" t="e">
        <f t="shared" si="14"/>
        <v>#DIV/0!</v>
      </c>
    </row>
    <row r="93" spans="1:10" ht="25.5" hidden="1">
      <c r="A93" s="257"/>
      <c r="B93" s="95" t="s">
        <v>87</v>
      </c>
      <c r="C93" s="177">
        <v>991</v>
      </c>
      <c r="D93" s="8" t="s">
        <v>13</v>
      </c>
      <c r="E93" s="8" t="s">
        <v>79</v>
      </c>
      <c r="F93" s="8" t="s">
        <v>88</v>
      </c>
      <c r="G93" s="8"/>
      <c r="H93" s="179"/>
      <c r="I93" s="17"/>
      <c r="J93" s="172" t="e">
        <f t="shared" si="14"/>
        <v>#DIV/0!</v>
      </c>
    </row>
    <row r="94" spans="1:10" hidden="1">
      <c r="A94" s="257"/>
      <c r="B94" s="95" t="s">
        <v>63</v>
      </c>
      <c r="C94" s="177">
        <v>991</v>
      </c>
      <c r="D94" s="8" t="s">
        <v>13</v>
      </c>
      <c r="E94" s="8" t="s">
        <v>79</v>
      </c>
      <c r="F94" s="8" t="s">
        <v>88</v>
      </c>
      <c r="G94" s="8" t="s">
        <v>64</v>
      </c>
      <c r="H94" s="171"/>
      <c r="I94" s="17"/>
      <c r="J94" s="172" t="e">
        <f t="shared" si="14"/>
        <v>#DIV/0!</v>
      </c>
    </row>
    <row r="95" spans="1:10" s="6" customFormat="1">
      <c r="A95" s="257"/>
      <c r="B95" s="150" t="s">
        <v>78</v>
      </c>
      <c r="C95" s="185">
        <v>991</v>
      </c>
      <c r="D95" s="101" t="s">
        <v>13</v>
      </c>
      <c r="E95" s="101" t="s">
        <v>79</v>
      </c>
      <c r="F95" s="101"/>
      <c r="G95" s="101"/>
      <c r="H95" s="164">
        <f>H96</f>
        <v>853.35550999999998</v>
      </c>
      <c r="I95" s="164">
        <f t="shared" ref="I95:I96" si="15">I96</f>
        <v>677.20025999999996</v>
      </c>
      <c r="J95" s="165">
        <f t="shared" si="14"/>
        <v>79.357343107798059</v>
      </c>
    </row>
    <row r="96" spans="1:10" ht="16.5" customHeight="1">
      <c r="A96" s="257"/>
      <c r="B96" s="95" t="s">
        <v>16</v>
      </c>
      <c r="C96" s="177">
        <v>991</v>
      </c>
      <c r="D96" s="8" t="s">
        <v>13</v>
      </c>
      <c r="E96" s="8" t="s">
        <v>79</v>
      </c>
      <c r="F96" s="8" t="s">
        <v>17</v>
      </c>
      <c r="G96" s="8"/>
      <c r="H96" s="171">
        <f>H97</f>
        <v>853.35550999999998</v>
      </c>
      <c r="I96" s="171">
        <f t="shared" si="15"/>
        <v>677.20025999999996</v>
      </c>
      <c r="J96" s="172">
        <f t="shared" si="14"/>
        <v>79.357343107798059</v>
      </c>
    </row>
    <row r="97" spans="1:10">
      <c r="A97" s="257"/>
      <c r="B97" s="95" t="s">
        <v>18</v>
      </c>
      <c r="C97" s="177">
        <v>991</v>
      </c>
      <c r="D97" s="8" t="s">
        <v>13</v>
      </c>
      <c r="E97" s="8" t="s">
        <v>79</v>
      </c>
      <c r="F97" s="8" t="s">
        <v>19</v>
      </c>
      <c r="G97" s="8"/>
      <c r="H97" s="171">
        <f>H98+H106+H105+H110+H102</f>
        <v>853.35550999999998</v>
      </c>
      <c r="I97" s="171">
        <f>I98+I106+I105+I110+I102</f>
        <v>677.20025999999996</v>
      </c>
      <c r="J97" s="172">
        <f t="shared" si="14"/>
        <v>79.357343107798059</v>
      </c>
    </row>
    <row r="98" spans="1:10">
      <c r="A98" s="257"/>
      <c r="B98" s="95" t="s">
        <v>20</v>
      </c>
      <c r="C98" s="177">
        <v>991</v>
      </c>
      <c r="D98" s="8" t="s">
        <v>13</v>
      </c>
      <c r="E98" s="8" t="s">
        <v>79</v>
      </c>
      <c r="F98" s="8" t="s">
        <v>21</v>
      </c>
      <c r="G98" s="8"/>
      <c r="H98" s="171">
        <f>H99+H100+H101</f>
        <v>450.95551</v>
      </c>
      <c r="I98" s="171">
        <f>I99+I100+I101</f>
        <v>450.95551</v>
      </c>
      <c r="J98" s="172">
        <f t="shared" si="14"/>
        <v>100</v>
      </c>
    </row>
    <row r="99" spans="1:10" ht="14.25" customHeight="1">
      <c r="A99" s="257"/>
      <c r="B99" s="95" t="s">
        <v>80</v>
      </c>
      <c r="C99" s="177">
        <v>991</v>
      </c>
      <c r="D99" s="8" t="s">
        <v>13</v>
      </c>
      <c r="E99" s="8" t="s">
        <v>79</v>
      </c>
      <c r="F99" s="8" t="s">
        <v>21</v>
      </c>
      <c r="G99" s="8" t="s">
        <v>29</v>
      </c>
      <c r="H99" s="171">
        <v>346.35599999999999</v>
      </c>
      <c r="I99" s="17">
        <v>346.35599999999999</v>
      </c>
      <c r="J99" s="172">
        <f t="shared" si="14"/>
        <v>100</v>
      </c>
    </row>
    <row r="100" spans="1:10" ht="39.75" customHeight="1">
      <c r="A100" s="257"/>
      <c r="B100" s="95" t="s">
        <v>81</v>
      </c>
      <c r="C100" s="177">
        <v>991</v>
      </c>
      <c r="D100" s="8" t="s">
        <v>13</v>
      </c>
      <c r="E100" s="8" t="s">
        <v>79</v>
      </c>
      <c r="F100" s="8" t="s">
        <v>21</v>
      </c>
      <c r="G100" s="8" t="s">
        <v>31</v>
      </c>
      <c r="H100" s="171">
        <v>104.59951</v>
      </c>
      <c r="I100" s="171">
        <v>104.59951</v>
      </c>
      <c r="J100" s="172">
        <f t="shared" si="14"/>
        <v>100</v>
      </c>
    </row>
    <row r="101" spans="1:10" ht="13.5" hidden="1" customHeight="1">
      <c r="A101" s="257"/>
      <c r="B101" s="95" t="s">
        <v>54</v>
      </c>
      <c r="C101" s="177">
        <v>991</v>
      </c>
      <c r="D101" s="8" t="s">
        <v>13</v>
      </c>
      <c r="E101" s="8" t="s">
        <v>79</v>
      </c>
      <c r="F101" s="8" t="s">
        <v>21</v>
      </c>
      <c r="G101" s="8" t="s">
        <v>35</v>
      </c>
      <c r="H101" s="171">
        <v>0</v>
      </c>
      <c r="I101" s="171">
        <v>0</v>
      </c>
      <c r="J101" s="172" t="e">
        <f t="shared" si="14"/>
        <v>#DIV/0!</v>
      </c>
    </row>
    <row r="102" spans="1:10" ht="29.25" customHeight="1">
      <c r="A102" s="257"/>
      <c r="B102" s="95" t="s">
        <v>346</v>
      </c>
      <c r="C102" s="177">
        <v>991</v>
      </c>
      <c r="D102" s="8" t="s">
        <v>13</v>
      </c>
      <c r="E102" s="8" t="s">
        <v>79</v>
      </c>
      <c r="F102" s="8" t="s">
        <v>56</v>
      </c>
      <c r="G102" s="8"/>
      <c r="H102" s="171">
        <f>H103</f>
        <v>10</v>
      </c>
      <c r="I102" s="171">
        <f t="shared" ref="I102" si="16">I103</f>
        <v>0</v>
      </c>
      <c r="J102" s="172">
        <f t="shared" si="14"/>
        <v>0</v>
      </c>
    </row>
    <row r="103" spans="1:10" ht="13.5" customHeight="1">
      <c r="A103" s="257"/>
      <c r="B103" s="95" t="s">
        <v>54</v>
      </c>
      <c r="C103" s="177">
        <v>991</v>
      </c>
      <c r="D103" s="8" t="s">
        <v>13</v>
      </c>
      <c r="E103" s="8" t="s">
        <v>79</v>
      </c>
      <c r="F103" s="8" t="s">
        <v>56</v>
      </c>
      <c r="G103" s="8" t="s">
        <v>35</v>
      </c>
      <c r="H103" s="171">
        <v>10</v>
      </c>
      <c r="I103" s="171">
        <v>0</v>
      </c>
      <c r="J103" s="172">
        <f t="shared" si="14"/>
        <v>0</v>
      </c>
    </row>
    <row r="104" spans="1:10" ht="27" customHeight="1">
      <c r="A104" s="257"/>
      <c r="B104" s="95" t="s">
        <v>342</v>
      </c>
      <c r="C104" s="177">
        <v>991</v>
      </c>
      <c r="D104" s="8" t="s">
        <v>13</v>
      </c>
      <c r="E104" s="8" t="s">
        <v>79</v>
      </c>
      <c r="F104" s="8" t="s">
        <v>341</v>
      </c>
      <c r="G104" s="8"/>
      <c r="H104" s="171">
        <f>H105</f>
        <v>118</v>
      </c>
      <c r="I104" s="171">
        <f>I105</f>
        <v>118</v>
      </c>
      <c r="J104" s="172">
        <f>J105</f>
        <v>100</v>
      </c>
    </row>
    <row r="105" spans="1:10" ht="13.5" customHeight="1">
      <c r="A105" s="257"/>
      <c r="B105" s="95" t="s">
        <v>54</v>
      </c>
      <c r="C105" s="177">
        <v>991</v>
      </c>
      <c r="D105" s="8" t="s">
        <v>13</v>
      </c>
      <c r="E105" s="8" t="s">
        <v>79</v>
      </c>
      <c r="F105" s="8" t="s">
        <v>341</v>
      </c>
      <c r="G105" s="8" t="s">
        <v>35</v>
      </c>
      <c r="H105" s="171">
        <v>118</v>
      </c>
      <c r="I105" s="171">
        <v>118</v>
      </c>
      <c r="J105" s="172">
        <f t="shared" si="14"/>
        <v>100</v>
      </c>
    </row>
    <row r="106" spans="1:10" ht="15.75" customHeight="1">
      <c r="A106" s="257"/>
      <c r="B106" s="95" t="s">
        <v>33</v>
      </c>
      <c r="C106" s="8" t="s">
        <v>11</v>
      </c>
      <c r="D106" s="8" t="s">
        <v>13</v>
      </c>
      <c r="E106" s="8" t="s">
        <v>79</v>
      </c>
      <c r="F106" s="8" t="s">
        <v>68</v>
      </c>
      <c r="G106" s="8"/>
      <c r="H106" s="171">
        <f>H107+H108+H109</f>
        <v>274.39999999999998</v>
      </c>
      <c r="I106" s="171">
        <f>I107+I108+I109</f>
        <v>108.24475</v>
      </c>
      <c r="J106" s="172">
        <f t="shared" si="14"/>
        <v>39.447795189504376</v>
      </c>
    </row>
    <row r="107" spans="1:10" ht="12" customHeight="1">
      <c r="A107" s="257"/>
      <c r="B107" s="95" t="s">
        <v>80</v>
      </c>
      <c r="C107" s="8" t="s">
        <v>11</v>
      </c>
      <c r="D107" s="8" t="s">
        <v>13</v>
      </c>
      <c r="E107" s="8" t="s">
        <v>79</v>
      </c>
      <c r="F107" s="8" t="s">
        <v>68</v>
      </c>
      <c r="G107" s="8" t="s">
        <v>29</v>
      </c>
      <c r="H107" s="171">
        <v>156.99182999999999</v>
      </c>
      <c r="I107" s="171">
        <v>83.137289999999993</v>
      </c>
      <c r="J107" s="172">
        <f t="shared" si="14"/>
        <v>52.956443656972461</v>
      </c>
    </row>
    <row r="108" spans="1:10" ht="41.25" customHeight="1">
      <c r="A108" s="257"/>
      <c r="B108" s="95" t="s">
        <v>81</v>
      </c>
      <c r="C108" s="8" t="s">
        <v>11</v>
      </c>
      <c r="D108" s="8" t="s">
        <v>13</v>
      </c>
      <c r="E108" s="8" t="s">
        <v>79</v>
      </c>
      <c r="F108" s="8" t="s">
        <v>68</v>
      </c>
      <c r="G108" s="8" t="s">
        <v>31</v>
      </c>
      <c r="H108" s="171">
        <v>47.408169999999998</v>
      </c>
      <c r="I108" s="17">
        <v>25.10746</v>
      </c>
      <c r="J108" s="172">
        <f t="shared" si="14"/>
        <v>52.96019652308874</v>
      </c>
    </row>
    <row r="109" spans="1:10" ht="15.75" customHeight="1">
      <c r="A109" s="257"/>
      <c r="B109" s="95" t="s">
        <v>54</v>
      </c>
      <c r="C109" s="8" t="s">
        <v>11</v>
      </c>
      <c r="D109" s="8" t="s">
        <v>13</v>
      </c>
      <c r="E109" s="8" t="s">
        <v>79</v>
      </c>
      <c r="F109" s="8" t="s">
        <v>68</v>
      </c>
      <c r="G109" s="8" t="s">
        <v>35</v>
      </c>
      <c r="H109" s="171">
        <v>70</v>
      </c>
      <c r="I109" s="173">
        <v>0</v>
      </c>
      <c r="J109" s="172">
        <f t="shared" si="14"/>
        <v>0</v>
      </c>
    </row>
    <row r="110" spans="1:10" hidden="1">
      <c r="A110" s="257"/>
      <c r="B110" s="95" t="s">
        <v>332</v>
      </c>
      <c r="C110" s="177">
        <v>991</v>
      </c>
      <c r="D110" s="8" t="s">
        <v>13</v>
      </c>
      <c r="E110" s="8" t="s">
        <v>79</v>
      </c>
      <c r="F110" s="8" t="s">
        <v>88</v>
      </c>
      <c r="G110" s="8"/>
      <c r="H110" s="178">
        <f>H111</f>
        <v>0</v>
      </c>
      <c r="I110" s="178">
        <f>I111</f>
        <v>0</v>
      </c>
      <c r="J110" s="172" t="e">
        <f t="shared" si="14"/>
        <v>#DIV/0!</v>
      </c>
    </row>
    <row r="111" spans="1:10" hidden="1">
      <c r="A111" s="257"/>
      <c r="B111" s="95" t="s">
        <v>63</v>
      </c>
      <c r="C111" s="177">
        <v>991</v>
      </c>
      <c r="D111" s="8" t="s">
        <v>13</v>
      </c>
      <c r="E111" s="8" t="s">
        <v>79</v>
      </c>
      <c r="F111" s="8" t="s">
        <v>88</v>
      </c>
      <c r="G111" s="8" t="s">
        <v>64</v>
      </c>
      <c r="H111" s="178">
        <v>0</v>
      </c>
      <c r="I111" s="17">
        <v>0</v>
      </c>
      <c r="J111" s="172" t="e">
        <f t="shared" si="14"/>
        <v>#DIV/0!</v>
      </c>
    </row>
    <row r="112" spans="1:10" s="6" customFormat="1">
      <c r="A112" s="257"/>
      <c r="B112" s="153" t="s">
        <v>347</v>
      </c>
      <c r="C112" s="166">
        <v>991</v>
      </c>
      <c r="D112" s="166" t="s">
        <v>15</v>
      </c>
      <c r="E112" s="166"/>
      <c r="F112" s="166"/>
      <c r="G112" s="166"/>
      <c r="H112" s="168">
        <f t="shared" ref="H112:I115" si="17">H113</f>
        <v>213</v>
      </c>
      <c r="I112" s="168">
        <f t="shared" si="17"/>
        <v>142.2355</v>
      </c>
      <c r="J112" s="186">
        <f t="shared" si="14"/>
        <v>66.777230046948361</v>
      </c>
    </row>
    <row r="113" spans="1:10">
      <c r="A113" s="257"/>
      <c r="B113" s="154" t="s">
        <v>89</v>
      </c>
      <c r="C113" s="187">
        <v>991</v>
      </c>
      <c r="D113" s="8" t="s">
        <v>15</v>
      </c>
      <c r="E113" s="8" t="s">
        <v>90</v>
      </c>
      <c r="F113" s="8"/>
      <c r="G113" s="8"/>
      <c r="H113" s="164">
        <f t="shared" si="17"/>
        <v>213</v>
      </c>
      <c r="I113" s="164">
        <f t="shared" si="17"/>
        <v>142.2355</v>
      </c>
      <c r="J113" s="165">
        <f t="shared" si="14"/>
        <v>66.777230046948361</v>
      </c>
    </row>
    <row r="114" spans="1:10" ht="15.75" customHeight="1">
      <c r="A114" s="257"/>
      <c r="B114" s="95" t="s">
        <v>16</v>
      </c>
      <c r="C114" s="8" t="s">
        <v>11</v>
      </c>
      <c r="D114" s="8" t="s">
        <v>15</v>
      </c>
      <c r="E114" s="8" t="s">
        <v>90</v>
      </c>
      <c r="F114" s="8" t="s">
        <v>17</v>
      </c>
      <c r="G114" s="8"/>
      <c r="H114" s="171">
        <f t="shared" si="17"/>
        <v>213</v>
      </c>
      <c r="I114" s="171">
        <f t="shared" si="17"/>
        <v>142.2355</v>
      </c>
      <c r="J114" s="172">
        <f t="shared" si="14"/>
        <v>66.777230046948361</v>
      </c>
    </row>
    <row r="115" spans="1:10">
      <c r="A115" s="257"/>
      <c r="B115" s="95" t="s">
        <v>18</v>
      </c>
      <c r="C115" s="8" t="s">
        <v>11</v>
      </c>
      <c r="D115" s="8" t="s">
        <v>15</v>
      </c>
      <c r="E115" s="8" t="s">
        <v>90</v>
      </c>
      <c r="F115" s="8" t="s">
        <v>19</v>
      </c>
      <c r="G115" s="8"/>
      <c r="H115" s="171">
        <f t="shared" si="17"/>
        <v>213</v>
      </c>
      <c r="I115" s="171">
        <f t="shared" si="17"/>
        <v>142.2355</v>
      </c>
      <c r="J115" s="172">
        <f t="shared" si="14"/>
        <v>66.777230046948361</v>
      </c>
    </row>
    <row r="116" spans="1:10" ht="26.25" customHeight="1">
      <c r="A116" s="257"/>
      <c r="B116" s="155" t="s">
        <v>91</v>
      </c>
      <c r="C116" s="187">
        <v>991</v>
      </c>
      <c r="D116" s="8" t="s">
        <v>15</v>
      </c>
      <c r="E116" s="8" t="s">
        <v>90</v>
      </c>
      <c r="F116" s="8" t="s">
        <v>92</v>
      </c>
      <c r="G116" s="8"/>
      <c r="H116" s="171">
        <f>H117+H118+H119+H120</f>
        <v>213</v>
      </c>
      <c r="I116" s="171">
        <f>I117+I118+I119+I120</f>
        <v>142.2355</v>
      </c>
      <c r="J116" s="172">
        <f t="shared" si="14"/>
        <v>66.777230046948361</v>
      </c>
    </row>
    <row r="117" spans="1:10" ht="15.75" customHeight="1">
      <c r="A117" s="257"/>
      <c r="B117" s="95" t="s">
        <v>22</v>
      </c>
      <c r="C117" s="187">
        <v>991</v>
      </c>
      <c r="D117" s="8" t="s">
        <v>15</v>
      </c>
      <c r="E117" s="8" t="s">
        <v>90</v>
      </c>
      <c r="F117" s="8" t="s">
        <v>92</v>
      </c>
      <c r="G117" s="183" t="s">
        <v>23</v>
      </c>
      <c r="H117" s="171">
        <v>138.54239999999999</v>
      </c>
      <c r="I117" s="17">
        <v>109.24378</v>
      </c>
      <c r="J117" s="172">
        <f t="shared" si="14"/>
        <v>78.85223584981928</v>
      </c>
    </row>
    <row r="118" spans="1:10" ht="40.5" customHeight="1">
      <c r="A118" s="257"/>
      <c r="B118" s="95" t="s">
        <v>24</v>
      </c>
      <c r="C118" s="187">
        <v>991</v>
      </c>
      <c r="D118" s="8" t="s">
        <v>15</v>
      </c>
      <c r="E118" s="8" t="s">
        <v>90</v>
      </c>
      <c r="F118" s="8" t="s">
        <v>92</v>
      </c>
      <c r="G118" s="183" t="s">
        <v>25</v>
      </c>
      <c r="H118" s="171">
        <v>41.839799999999997</v>
      </c>
      <c r="I118" s="17">
        <v>32.991720000000001</v>
      </c>
      <c r="J118" s="172">
        <f t="shared" si="14"/>
        <v>78.852480174379423</v>
      </c>
    </row>
    <row r="119" spans="1:10" ht="29.25" hidden="1" customHeight="1">
      <c r="A119" s="257"/>
      <c r="B119" s="95" t="s">
        <v>58</v>
      </c>
      <c r="C119" s="187">
        <v>991</v>
      </c>
      <c r="D119" s="8" t="s">
        <v>15</v>
      </c>
      <c r="E119" s="8" t="s">
        <v>90</v>
      </c>
      <c r="F119" s="8" t="s">
        <v>92</v>
      </c>
      <c r="G119" s="8" t="s">
        <v>59</v>
      </c>
      <c r="H119" s="171"/>
      <c r="I119" s="17"/>
      <c r="J119" s="172" t="e">
        <f t="shared" si="14"/>
        <v>#DIV/0!</v>
      </c>
    </row>
    <row r="120" spans="1:10" ht="15.75" customHeight="1">
      <c r="A120" s="257"/>
      <c r="B120" s="95" t="s">
        <v>54</v>
      </c>
      <c r="C120" s="187" t="s">
        <v>93</v>
      </c>
      <c r="D120" s="8" t="s">
        <v>15</v>
      </c>
      <c r="E120" s="8" t="s">
        <v>90</v>
      </c>
      <c r="F120" s="8" t="s">
        <v>92</v>
      </c>
      <c r="G120" s="8" t="s">
        <v>35</v>
      </c>
      <c r="H120" s="171">
        <v>32.617800000000003</v>
      </c>
      <c r="I120" s="17">
        <v>0</v>
      </c>
      <c r="J120" s="172">
        <f t="shared" si="14"/>
        <v>0</v>
      </c>
    </row>
    <row r="121" spans="1:10" s="6" customFormat="1" ht="25.5">
      <c r="A121" s="257"/>
      <c r="B121" s="149" t="s">
        <v>94</v>
      </c>
      <c r="C121" s="188">
        <v>991</v>
      </c>
      <c r="D121" s="188" t="s">
        <v>90</v>
      </c>
      <c r="E121" s="188"/>
      <c r="F121" s="188"/>
      <c r="G121" s="188"/>
      <c r="H121" s="189">
        <f t="shared" ref="H121:I123" si="18">H122</f>
        <v>108</v>
      </c>
      <c r="I121" s="190">
        <f t="shared" si="18"/>
        <v>49.5</v>
      </c>
      <c r="J121" s="186">
        <f t="shared" si="14"/>
        <v>45.833333333333329</v>
      </c>
    </row>
    <row r="122" spans="1:10" ht="28.5" customHeight="1">
      <c r="A122" s="257"/>
      <c r="B122" s="150" t="s">
        <v>165</v>
      </c>
      <c r="C122" s="187">
        <v>991</v>
      </c>
      <c r="D122" s="8" t="s">
        <v>90</v>
      </c>
      <c r="E122" s="8" t="s">
        <v>98</v>
      </c>
      <c r="F122" s="8"/>
      <c r="G122" s="8"/>
      <c r="H122" s="164">
        <f t="shared" si="18"/>
        <v>108</v>
      </c>
      <c r="I122" s="164">
        <f t="shared" si="18"/>
        <v>49.5</v>
      </c>
      <c r="J122" s="165">
        <f t="shared" si="14"/>
        <v>45.833333333333329</v>
      </c>
    </row>
    <row r="123" spans="1:10" ht="18" customHeight="1">
      <c r="A123" s="257"/>
      <c r="B123" s="95" t="s">
        <v>16</v>
      </c>
      <c r="C123" s="8" t="s">
        <v>11</v>
      </c>
      <c r="D123" s="8" t="s">
        <v>90</v>
      </c>
      <c r="E123" s="8" t="s">
        <v>98</v>
      </c>
      <c r="F123" s="8" t="s">
        <v>17</v>
      </c>
      <c r="G123" s="8"/>
      <c r="H123" s="171">
        <f t="shared" si="18"/>
        <v>108</v>
      </c>
      <c r="I123" s="171">
        <f t="shared" si="18"/>
        <v>49.5</v>
      </c>
      <c r="J123" s="172">
        <f t="shared" si="14"/>
        <v>45.833333333333329</v>
      </c>
    </row>
    <row r="124" spans="1:10">
      <c r="A124" s="257"/>
      <c r="B124" s="95" t="s">
        <v>18</v>
      </c>
      <c r="C124" s="8" t="s">
        <v>11</v>
      </c>
      <c r="D124" s="8" t="s">
        <v>90</v>
      </c>
      <c r="E124" s="8" t="s">
        <v>98</v>
      </c>
      <c r="F124" s="8" t="s">
        <v>19</v>
      </c>
      <c r="G124" s="8"/>
      <c r="H124" s="171">
        <f>H125+H127+H146+H129</f>
        <v>108</v>
      </c>
      <c r="I124" s="171">
        <f>I125+I127+I146+I129</f>
        <v>49.5</v>
      </c>
      <c r="J124" s="172">
        <f t="shared" si="14"/>
        <v>45.833333333333329</v>
      </c>
    </row>
    <row r="125" spans="1:10">
      <c r="A125" s="257"/>
      <c r="B125" s="95" t="s">
        <v>20</v>
      </c>
      <c r="C125" s="8" t="s">
        <v>11</v>
      </c>
      <c r="D125" s="8" t="s">
        <v>90</v>
      </c>
      <c r="E125" s="8" t="s">
        <v>98</v>
      </c>
      <c r="F125" s="8" t="s">
        <v>21</v>
      </c>
      <c r="G125" s="8"/>
      <c r="H125" s="171">
        <f>H126</f>
        <v>31</v>
      </c>
      <c r="I125" s="171">
        <f>I126</f>
        <v>5</v>
      </c>
      <c r="J125" s="172">
        <f>I125/H125*100</f>
        <v>16.129032258064516</v>
      </c>
    </row>
    <row r="126" spans="1:10">
      <c r="A126" s="257"/>
      <c r="B126" s="95" t="s">
        <v>54</v>
      </c>
      <c r="C126" s="8" t="s">
        <v>11</v>
      </c>
      <c r="D126" s="8" t="s">
        <v>90</v>
      </c>
      <c r="E126" s="8" t="s">
        <v>98</v>
      </c>
      <c r="F126" s="8" t="s">
        <v>21</v>
      </c>
      <c r="G126" s="8" t="s">
        <v>35</v>
      </c>
      <c r="H126" s="171">
        <v>31</v>
      </c>
      <c r="I126" s="171">
        <v>5</v>
      </c>
      <c r="J126" s="172">
        <f>I126/H126*100</f>
        <v>16.129032258064516</v>
      </c>
    </row>
    <row r="127" spans="1:10">
      <c r="A127" s="257"/>
      <c r="B127" s="95" t="s">
        <v>33</v>
      </c>
      <c r="C127" s="8" t="s">
        <v>11</v>
      </c>
      <c r="D127" s="8" t="s">
        <v>90</v>
      </c>
      <c r="E127" s="8" t="s">
        <v>98</v>
      </c>
      <c r="F127" s="8" t="s">
        <v>68</v>
      </c>
      <c r="G127" s="8"/>
      <c r="H127" s="171">
        <f>H128</f>
        <v>25</v>
      </c>
      <c r="I127" s="171">
        <f>I128</f>
        <v>12.5</v>
      </c>
      <c r="J127" s="172">
        <f t="shared" si="14"/>
        <v>50</v>
      </c>
    </row>
    <row r="128" spans="1:10">
      <c r="A128" s="257"/>
      <c r="B128" s="95" t="s">
        <v>54</v>
      </c>
      <c r="C128" s="8" t="s">
        <v>11</v>
      </c>
      <c r="D128" s="8" t="s">
        <v>90</v>
      </c>
      <c r="E128" s="8" t="s">
        <v>98</v>
      </c>
      <c r="F128" s="8" t="s">
        <v>68</v>
      </c>
      <c r="G128" s="8" t="s">
        <v>35</v>
      </c>
      <c r="H128" s="171">
        <v>25</v>
      </c>
      <c r="I128" s="17">
        <v>12.5</v>
      </c>
      <c r="J128" s="172">
        <f t="shared" si="14"/>
        <v>50</v>
      </c>
    </row>
    <row r="129" spans="1:10" ht="41.25" customHeight="1">
      <c r="A129" s="257"/>
      <c r="B129" s="95" t="s">
        <v>55</v>
      </c>
      <c r="C129" s="8" t="s">
        <v>11</v>
      </c>
      <c r="D129" s="8" t="s">
        <v>90</v>
      </c>
      <c r="E129" s="8" t="s">
        <v>98</v>
      </c>
      <c r="F129" s="8" t="s">
        <v>56</v>
      </c>
      <c r="G129" s="8"/>
      <c r="H129" s="171">
        <f>H130</f>
        <v>20</v>
      </c>
      <c r="I129" s="171">
        <f>I130</f>
        <v>0</v>
      </c>
      <c r="J129" s="172">
        <f t="shared" si="14"/>
        <v>0</v>
      </c>
    </row>
    <row r="130" spans="1:10" ht="28.5" customHeight="1">
      <c r="A130" s="257"/>
      <c r="B130" s="95" t="s">
        <v>57</v>
      </c>
      <c r="C130" s="8" t="s">
        <v>11</v>
      </c>
      <c r="D130" s="8" t="s">
        <v>90</v>
      </c>
      <c r="E130" s="8" t="s">
        <v>98</v>
      </c>
      <c r="F130" s="8" t="s">
        <v>56</v>
      </c>
      <c r="G130" s="8" t="s">
        <v>35</v>
      </c>
      <c r="H130" s="171">
        <v>20</v>
      </c>
      <c r="I130" s="17">
        <v>0</v>
      </c>
      <c r="J130" s="172">
        <f t="shared" si="14"/>
        <v>0</v>
      </c>
    </row>
    <row r="131" spans="1:10" hidden="1">
      <c r="A131" s="257"/>
      <c r="B131" s="95" t="s">
        <v>33</v>
      </c>
      <c r="C131" s="187">
        <v>991</v>
      </c>
      <c r="D131" s="8" t="s">
        <v>90</v>
      </c>
      <c r="E131" s="8" t="s">
        <v>98</v>
      </c>
      <c r="F131" s="8" t="s">
        <v>68</v>
      </c>
      <c r="G131" s="8"/>
      <c r="H131" s="171">
        <f>H132+H133</f>
        <v>0</v>
      </c>
      <c r="I131" s="17"/>
      <c r="J131" s="172" t="e">
        <f t="shared" si="14"/>
        <v>#DIV/0!</v>
      </c>
    </row>
    <row r="132" spans="1:10" ht="25.5" hidden="1">
      <c r="A132" s="257"/>
      <c r="B132" s="95" t="s">
        <v>58</v>
      </c>
      <c r="C132" s="187">
        <v>991</v>
      </c>
      <c r="D132" s="8" t="s">
        <v>90</v>
      </c>
      <c r="E132" s="8" t="s">
        <v>98</v>
      </c>
      <c r="F132" s="8" t="s">
        <v>68</v>
      </c>
      <c r="G132" s="8" t="s">
        <v>59</v>
      </c>
      <c r="H132" s="171">
        <v>0</v>
      </c>
      <c r="I132" s="17"/>
      <c r="J132" s="172" t="e">
        <f t="shared" si="14"/>
        <v>#DIV/0!</v>
      </c>
    </row>
    <row r="133" spans="1:10" ht="25.5" hidden="1">
      <c r="A133" s="257"/>
      <c r="B133" s="95" t="s">
        <v>57</v>
      </c>
      <c r="C133" s="187">
        <v>991</v>
      </c>
      <c r="D133" s="8" t="s">
        <v>90</v>
      </c>
      <c r="E133" s="8" t="s">
        <v>98</v>
      </c>
      <c r="F133" s="8" t="s">
        <v>68</v>
      </c>
      <c r="G133" s="8" t="s">
        <v>35</v>
      </c>
      <c r="H133" s="171"/>
      <c r="I133" s="17"/>
      <c r="J133" s="172" t="e">
        <f t="shared" si="14"/>
        <v>#DIV/0!</v>
      </c>
    </row>
    <row r="134" spans="1:10" ht="25.5" hidden="1">
      <c r="A134" s="257"/>
      <c r="B134" s="150" t="s">
        <v>99</v>
      </c>
      <c r="C134" s="187">
        <v>991</v>
      </c>
      <c r="D134" s="8" t="s">
        <v>90</v>
      </c>
      <c r="E134" s="8" t="s">
        <v>98</v>
      </c>
      <c r="F134" s="8"/>
      <c r="G134" s="8"/>
      <c r="H134" s="164"/>
      <c r="I134" s="17"/>
      <c r="J134" s="172" t="e">
        <f t="shared" si="14"/>
        <v>#DIV/0!</v>
      </c>
    </row>
    <row r="135" spans="1:10" ht="25.5" hidden="1">
      <c r="A135" s="257"/>
      <c r="B135" s="95" t="s">
        <v>100</v>
      </c>
      <c r="C135" s="187">
        <v>991</v>
      </c>
      <c r="D135" s="8" t="s">
        <v>90</v>
      </c>
      <c r="E135" s="8" t="s">
        <v>98</v>
      </c>
      <c r="F135" s="8" t="s">
        <v>101</v>
      </c>
      <c r="G135" s="8"/>
      <c r="H135" s="164"/>
      <c r="I135" s="17"/>
      <c r="J135" s="172" t="e">
        <f t="shared" si="14"/>
        <v>#DIV/0!</v>
      </c>
    </row>
    <row r="136" spans="1:10" ht="41.25" hidden="1" customHeight="1">
      <c r="A136" s="257"/>
      <c r="B136" s="95" t="s">
        <v>95</v>
      </c>
      <c r="C136" s="187">
        <v>991</v>
      </c>
      <c r="D136" s="8" t="s">
        <v>90</v>
      </c>
      <c r="E136" s="8" t="s">
        <v>98</v>
      </c>
      <c r="F136" s="8" t="s">
        <v>101</v>
      </c>
      <c r="G136" s="8" t="s">
        <v>23</v>
      </c>
      <c r="H136" s="164"/>
      <c r="I136" s="17"/>
      <c r="J136" s="172" t="e">
        <f t="shared" si="14"/>
        <v>#DIV/0!</v>
      </c>
    </row>
    <row r="137" spans="1:10" ht="41.25" hidden="1" customHeight="1">
      <c r="A137" s="257"/>
      <c r="B137" s="95" t="s">
        <v>96</v>
      </c>
      <c r="C137" s="187">
        <v>991</v>
      </c>
      <c r="D137" s="8" t="s">
        <v>90</v>
      </c>
      <c r="E137" s="8" t="s">
        <v>98</v>
      </c>
      <c r="F137" s="8" t="s">
        <v>101</v>
      </c>
      <c r="G137" s="8" t="s">
        <v>97</v>
      </c>
      <c r="H137" s="164"/>
      <c r="I137" s="17"/>
      <c r="J137" s="172" t="e">
        <f t="shared" si="14"/>
        <v>#DIV/0!</v>
      </c>
    </row>
    <row r="138" spans="1:10" ht="25.5" hidden="1">
      <c r="A138" s="257"/>
      <c r="B138" s="95" t="s">
        <v>58</v>
      </c>
      <c r="C138" s="187">
        <v>991</v>
      </c>
      <c r="D138" s="8" t="s">
        <v>90</v>
      </c>
      <c r="E138" s="8" t="s">
        <v>98</v>
      </c>
      <c r="F138" s="8" t="s">
        <v>101</v>
      </c>
      <c r="G138" s="8" t="s">
        <v>59</v>
      </c>
      <c r="H138" s="164"/>
      <c r="I138" s="17"/>
      <c r="J138" s="172" t="e">
        <f t="shared" si="14"/>
        <v>#DIV/0!</v>
      </c>
    </row>
    <row r="139" spans="1:10" ht="25.5" hidden="1">
      <c r="A139" s="257"/>
      <c r="B139" s="95" t="s">
        <v>57</v>
      </c>
      <c r="C139" s="187">
        <v>991</v>
      </c>
      <c r="D139" s="8" t="s">
        <v>90</v>
      </c>
      <c r="E139" s="8" t="s">
        <v>98</v>
      </c>
      <c r="F139" s="8" t="s">
        <v>101</v>
      </c>
      <c r="G139" s="8" t="s">
        <v>35</v>
      </c>
      <c r="H139" s="164"/>
      <c r="I139" s="17"/>
      <c r="J139" s="172" t="e">
        <f t="shared" si="14"/>
        <v>#DIV/0!</v>
      </c>
    </row>
    <row r="140" spans="1:10" ht="30" hidden="1" customHeight="1">
      <c r="A140" s="100"/>
      <c r="B140" s="95" t="s">
        <v>103</v>
      </c>
      <c r="C140" s="187">
        <v>991</v>
      </c>
      <c r="D140" s="8" t="s">
        <v>90</v>
      </c>
      <c r="E140" s="8" t="s">
        <v>98</v>
      </c>
      <c r="F140" s="8" t="s">
        <v>102</v>
      </c>
      <c r="G140" s="8"/>
      <c r="H140" s="171">
        <f>H141</f>
        <v>0</v>
      </c>
      <c r="I140" s="17"/>
      <c r="J140" s="172" t="e">
        <f t="shared" si="14"/>
        <v>#DIV/0!</v>
      </c>
    </row>
    <row r="141" spans="1:10" ht="25.5" hidden="1">
      <c r="A141" s="100"/>
      <c r="B141" s="95" t="s">
        <v>104</v>
      </c>
      <c r="C141" s="187">
        <v>991</v>
      </c>
      <c r="D141" s="8" t="s">
        <v>90</v>
      </c>
      <c r="E141" s="8" t="s">
        <v>98</v>
      </c>
      <c r="F141" s="8" t="s">
        <v>102</v>
      </c>
      <c r="G141" s="8" t="s">
        <v>35</v>
      </c>
      <c r="H141" s="171"/>
      <c r="I141" s="17"/>
      <c r="J141" s="172" t="e">
        <f t="shared" si="14"/>
        <v>#DIV/0!</v>
      </c>
    </row>
    <row r="142" spans="1:10" ht="38.25" hidden="1">
      <c r="A142" s="100"/>
      <c r="B142" s="95" t="s">
        <v>105</v>
      </c>
      <c r="C142" s="187">
        <v>991</v>
      </c>
      <c r="D142" s="8" t="s">
        <v>90</v>
      </c>
      <c r="E142" s="8" t="s">
        <v>98</v>
      </c>
      <c r="F142" s="8" t="s">
        <v>106</v>
      </c>
      <c r="G142" s="8"/>
      <c r="H142" s="171">
        <f>H143</f>
        <v>0</v>
      </c>
      <c r="I142" s="17"/>
      <c r="J142" s="172" t="e">
        <f t="shared" si="14"/>
        <v>#DIV/0!</v>
      </c>
    </row>
    <row r="143" spans="1:10" ht="25.5" hidden="1">
      <c r="A143" s="100"/>
      <c r="B143" s="95" t="s">
        <v>104</v>
      </c>
      <c r="C143" s="187">
        <v>991</v>
      </c>
      <c r="D143" s="8" t="s">
        <v>90</v>
      </c>
      <c r="E143" s="8" t="s">
        <v>98</v>
      </c>
      <c r="F143" s="8" t="s">
        <v>106</v>
      </c>
      <c r="G143" s="8" t="s">
        <v>35</v>
      </c>
      <c r="H143" s="171"/>
      <c r="I143" s="17"/>
      <c r="J143" s="172" t="e">
        <f t="shared" si="14"/>
        <v>#DIV/0!</v>
      </c>
    </row>
    <row r="144" spans="1:10" hidden="1">
      <c r="A144" s="100"/>
      <c r="B144" s="95"/>
      <c r="C144" s="187"/>
      <c r="D144" s="8"/>
      <c r="E144" s="8"/>
      <c r="F144" s="8"/>
      <c r="G144" s="8"/>
      <c r="H144" s="171"/>
      <c r="I144" s="173"/>
      <c r="J144" s="172"/>
    </row>
    <row r="145" spans="1:10" hidden="1">
      <c r="A145" s="100"/>
      <c r="B145" s="95"/>
      <c r="C145" s="187"/>
      <c r="D145" s="8"/>
      <c r="E145" s="8"/>
      <c r="F145" s="8"/>
      <c r="G145" s="8"/>
      <c r="H145" s="171"/>
      <c r="I145" s="173"/>
      <c r="J145" s="172"/>
    </row>
    <row r="146" spans="1:10" ht="28.5" customHeight="1">
      <c r="A146" s="100"/>
      <c r="B146" s="95" t="s">
        <v>342</v>
      </c>
      <c r="C146" s="187">
        <v>991</v>
      </c>
      <c r="D146" s="8" t="s">
        <v>90</v>
      </c>
      <c r="E146" s="8" t="s">
        <v>98</v>
      </c>
      <c r="F146" s="8" t="s">
        <v>341</v>
      </c>
      <c r="G146" s="8"/>
      <c r="H146" s="171">
        <f>H147</f>
        <v>32</v>
      </c>
      <c r="I146" s="171">
        <f>I147</f>
        <v>32</v>
      </c>
      <c r="J146" s="172">
        <f t="shared" si="14"/>
        <v>100</v>
      </c>
    </row>
    <row r="147" spans="1:10">
      <c r="A147" s="100"/>
      <c r="B147" s="95" t="s">
        <v>54</v>
      </c>
      <c r="C147" s="187">
        <v>991</v>
      </c>
      <c r="D147" s="8" t="s">
        <v>90</v>
      </c>
      <c r="E147" s="8" t="s">
        <v>98</v>
      </c>
      <c r="F147" s="8" t="s">
        <v>341</v>
      </c>
      <c r="G147" s="8" t="s">
        <v>35</v>
      </c>
      <c r="H147" s="171">
        <v>32</v>
      </c>
      <c r="I147" s="17">
        <v>32</v>
      </c>
      <c r="J147" s="172">
        <f>I147/H147*100</f>
        <v>100</v>
      </c>
    </row>
    <row r="148" spans="1:10" s="6" customFormat="1">
      <c r="A148" s="11"/>
      <c r="B148" s="149" t="s">
        <v>171</v>
      </c>
      <c r="C148" s="188">
        <v>991</v>
      </c>
      <c r="D148" s="188" t="s">
        <v>27</v>
      </c>
      <c r="E148" s="188">
        <v>12</v>
      </c>
      <c r="F148" s="194"/>
      <c r="G148" s="188"/>
      <c r="H148" s="189">
        <f>H149</f>
        <v>2</v>
      </c>
      <c r="I148" s="189">
        <f t="shared" ref="I148" si="19">I149</f>
        <v>2</v>
      </c>
      <c r="J148" s="232">
        <f>I148/H148*100</f>
        <v>100</v>
      </c>
    </row>
    <row r="149" spans="1:10">
      <c r="A149" s="10"/>
      <c r="B149" s="95" t="s">
        <v>107</v>
      </c>
      <c r="C149" s="177">
        <v>991</v>
      </c>
      <c r="D149" s="191" t="s">
        <v>27</v>
      </c>
      <c r="E149" s="177">
        <v>12</v>
      </c>
      <c r="F149" s="191" t="s">
        <v>17</v>
      </c>
      <c r="G149" s="192"/>
      <c r="H149" s="193">
        <f>H150</f>
        <v>2</v>
      </c>
      <c r="I149" s="17">
        <f>I150</f>
        <v>2</v>
      </c>
      <c r="J149" s="172">
        <f t="shared" ref="J149:J152" si="20">I149/H149*100</f>
        <v>100</v>
      </c>
    </row>
    <row r="150" spans="1:10">
      <c r="A150" s="10"/>
      <c r="B150" s="95" t="s">
        <v>18</v>
      </c>
      <c r="C150" s="177">
        <v>991</v>
      </c>
      <c r="D150" s="191" t="s">
        <v>27</v>
      </c>
      <c r="E150" s="177">
        <v>12</v>
      </c>
      <c r="F150" s="191" t="s">
        <v>19</v>
      </c>
      <c r="G150" s="192"/>
      <c r="H150" s="193">
        <f>H151</f>
        <v>2</v>
      </c>
      <c r="I150" s="17">
        <f>I151</f>
        <v>2</v>
      </c>
      <c r="J150" s="172">
        <f t="shared" si="20"/>
        <v>100</v>
      </c>
    </row>
    <row r="151" spans="1:10">
      <c r="A151" s="10"/>
      <c r="B151" s="95" t="s">
        <v>33</v>
      </c>
      <c r="C151" s="177">
        <v>991</v>
      </c>
      <c r="D151" s="191" t="s">
        <v>27</v>
      </c>
      <c r="E151" s="177">
        <v>12</v>
      </c>
      <c r="F151" s="191" t="s">
        <v>68</v>
      </c>
      <c r="G151" s="192"/>
      <c r="H151" s="193">
        <f>H152</f>
        <v>2</v>
      </c>
      <c r="I151" s="17">
        <f>I152</f>
        <v>2</v>
      </c>
      <c r="J151" s="172">
        <f t="shared" si="20"/>
        <v>100</v>
      </c>
    </row>
    <row r="152" spans="1:10" ht="25.5">
      <c r="A152" s="10"/>
      <c r="B152" s="95" t="s">
        <v>57</v>
      </c>
      <c r="C152" s="177">
        <v>991</v>
      </c>
      <c r="D152" s="191" t="s">
        <v>27</v>
      </c>
      <c r="E152" s="177">
        <v>12</v>
      </c>
      <c r="F152" s="191" t="s">
        <v>68</v>
      </c>
      <c r="G152" s="192">
        <v>244</v>
      </c>
      <c r="H152" s="193">
        <v>2</v>
      </c>
      <c r="I152" s="17">
        <v>2</v>
      </c>
      <c r="J152" s="172">
        <f t="shared" si="20"/>
        <v>100</v>
      </c>
    </row>
    <row r="153" spans="1:10" s="6" customFormat="1">
      <c r="A153" s="11"/>
      <c r="B153" s="149" t="s">
        <v>108</v>
      </c>
      <c r="C153" s="188">
        <v>991</v>
      </c>
      <c r="D153" s="188" t="s">
        <v>109</v>
      </c>
      <c r="E153" s="188"/>
      <c r="F153" s="194"/>
      <c r="G153" s="188"/>
      <c r="H153" s="189">
        <f>H154+H168</f>
        <v>390.40398999999996</v>
      </c>
      <c r="I153" s="189">
        <f>I154+I168</f>
        <v>236.47300000000001</v>
      </c>
      <c r="J153" s="186">
        <f t="shared" ref="J153:J202" si="21">I153/H153*100</f>
        <v>60.571358402356502</v>
      </c>
    </row>
    <row r="154" spans="1:10" s="12" customFormat="1">
      <c r="A154" s="10"/>
      <c r="B154" s="158" t="s">
        <v>110</v>
      </c>
      <c r="C154" s="199">
        <v>991</v>
      </c>
      <c r="D154" s="170" t="s">
        <v>109</v>
      </c>
      <c r="E154" s="170" t="s">
        <v>15</v>
      </c>
      <c r="F154" s="200"/>
      <c r="G154" s="201"/>
      <c r="H154" s="179">
        <f>H155</f>
        <v>10</v>
      </c>
      <c r="I154" s="179">
        <f>I155</f>
        <v>0</v>
      </c>
      <c r="J154" s="165">
        <f t="shared" si="21"/>
        <v>0</v>
      </c>
    </row>
    <row r="155" spans="1:10" s="12" customFormat="1" ht="17.25" customHeight="1">
      <c r="A155" s="10"/>
      <c r="B155" s="151" t="s">
        <v>16</v>
      </c>
      <c r="C155" s="183" t="s">
        <v>11</v>
      </c>
      <c r="D155" s="183" t="s">
        <v>109</v>
      </c>
      <c r="E155" s="183" t="s">
        <v>15</v>
      </c>
      <c r="F155" s="183" t="s">
        <v>17</v>
      </c>
      <c r="G155" s="201"/>
      <c r="H155" s="178">
        <f>H156</f>
        <v>10</v>
      </c>
      <c r="I155" s="178">
        <f>I156</f>
        <v>0</v>
      </c>
      <c r="J155" s="172">
        <f t="shared" si="21"/>
        <v>0</v>
      </c>
    </row>
    <row r="156" spans="1:10" s="12" customFormat="1">
      <c r="A156" s="10"/>
      <c r="B156" s="151" t="s">
        <v>18</v>
      </c>
      <c r="C156" s="183" t="s">
        <v>11</v>
      </c>
      <c r="D156" s="183" t="s">
        <v>109</v>
      </c>
      <c r="E156" s="183" t="s">
        <v>15</v>
      </c>
      <c r="F156" s="183" t="s">
        <v>19</v>
      </c>
      <c r="G156" s="201"/>
      <c r="H156" s="178">
        <f>H157+H159+H162+H164+H166</f>
        <v>10</v>
      </c>
      <c r="I156" s="178">
        <f>I157+I159+I162+I164+I166</f>
        <v>0</v>
      </c>
      <c r="J156" s="172">
        <f t="shared" si="21"/>
        <v>0</v>
      </c>
    </row>
    <row r="157" spans="1:10" s="12" customFormat="1" ht="39.75" customHeight="1">
      <c r="A157" s="10"/>
      <c r="B157" s="159" t="s">
        <v>84</v>
      </c>
      <c r="C157" s="183" t="s">
        <v>11</v>
      </c>
      <c r="D157" s="183" t="s">
        <v>109</v>
      </c>
      <c r="E157" s="183" t="s">
        <v>15</v>
      </c>
      <c r="F157" s="183" t="s">
        <v>56</v>
      </c>
      <c r="G157" s="183"/>
      <c r="H157" s="184">
        <f>H158</f>
        <v>10</v>
      </c>
      <c r="I157" s="184">
        <f>I158</f>
        <v>0</v>
      </c>
      <c r="J157" s="172">
        <f>I157/H157*100</f>
        <v>0</v>
      </c>
    </row>
    <row r="158" spans="1:10" s="12" customFormat="1" ht="30.75" customHeight="1">
      <c r="A158" s="10"/>
      <c r="B158" s="151" t="s">
        <v>57</v>
      </c>
      <c r="C158" s="183" t="s">
        <v>11</v>
      </c>
      <c r="D158" s="183" t="s">
        <v>109</v>
      </c>
      <c r="E158" s="183" t="s">
        <v>15</v>
      </c>
      <c r="F158" s="183" t="s">
        <v>56</v>
      </c>
      <c r="G158" s="183" t="s">
        <v>35</v>
      </c>
      <c r="H158" s="184">
        <v>10</v>
      </c>
      <c r="I158" s="202">
        <v>0</v>
      </c>
      <c r="J158" s="172">
        <f t="shared" si="21"/>
        <v>0</v>
      </c>
    </row>
    <row r="159" spans="1:10" s="12" customFormat="1" hidden="1">
      <c r="A159" s="10"/>
      <c r="B159" s="151" t="s">
        <v>33</v>
      </c>
      <c r="C159" s="183" t="s">
        <v>11</v>
      </c>
      <c r="D159" s="183" t="s">
        <v>109</v>
      </c>
      <c r="E159" s="183" t="s">
        <v>15</v>
      </c>
      <c r="F159" s="183" t="s">
        <v>68</v>
      </c>
      <c r="G159" s="183"/>
      <c r="H159" s="184">
        <f>H161</f>
        <v>0</v>
      </c>
      <c r="I159" s="202"/>
      <c r="J159" s="172" t="e">
        <f t="shared" si="21"/>
        <v>#DIV/0!</v>
      </c>
    </row>
    <row r="160" spans="1:10" s="12" customFormat="1" ht="25.5" hidden="1">
      <c r="A160" s="10"/>
      <c r="B160" s="151" t="s">
        <v>111</v>
      </c>
      <c r="C160" s="183" t="s">
        <v>11</v>
      </c>
      <c r="D160" s="183" t="s">
        <v>109</v>
      </c>
      <c r="E160" s="183" t="s">
        <v>15</v>
      </c>
      <c r="F160" s="183" t="s">
        <v>68</v>
      </c>
      <c r="G160" s="183" t="s">
        <v>35</v>
      </c>
      <c r="H160" s="184"/>
      <c r="I160" s="202"/>
      <c r="J160" s="172" t="e">
        <f t="shared" si="21"/>
        <v>#DIV/0!</v>
      </c>
    </row>
    <row r="161" spans="1:10" s="12" customFormat="1" hidden="1">
      <c r="A161" s="10"/>
      <c r="B161" s="151" t="s">
        <v>34</v>
      </c>
      <c r="C161" s="183" t="s">
        <v>11</v>
      </c>
      <c r="D161" s="183" t="s">
        <v>109</v>
      </c>
      <c r="E161" s="183" t="s">
        <v>15</v>
      </c>
      <c r="F161" s="183" t="s">
        <v>68</v>
      </c>
      <c r="G161" s="183" t="s">
        <v>35</v>
      </c>
      <c r="H161" s="184"/>
      <c r="I161" s="202"/>
      <c r="J161" s="172" t="e">
        <f t="shared" si="21"/>
        <v>#DIV/0!</v>
      </c>
    </row>
    <row r="162" spans="1:10" s="12" customFormat="1" ht="25.5" hidden="1">
      <c r="A162" s="10"/>
      <c r="B162" s="160" t="s">
        <v>112</v>
      </c>
      <c r="C162" s="201">
        <v>991</v>
      </c>
      <c r="D162" s="8" t="s">
        <v>109</v>
      </c>
      <c r="E162" s="8" t="s">
        <v>15</v>
      </c>
      <c r="F162" s="200" t="s">
        <v>166</v>
      </c>
      <c r="G162" s="201"/>
      <c r="H162" s="178">
        <f>H163</f>
        <v>0</v>
      </c>
      <c r="I162" s="178">
        <f>I163</f>
        <v>0</v>
      </c>
      <c r="J162" s="172" t="e">
        <f t="shared" si="21"/>
        <v>#DIV/0!</v>
      </c>
    </row>
    <row r="163" spans="1:10" s="12" customFormat="1" hidden="1">
      <c r="A163" s="10"/>
      <c r="B163" s="95" t="s">
        <v>54</v>
      </c>
      <c r="C163" s="201">
        <v>991</v>
      </c>
      <c r="D163" s="8" t="s">
        <v>109</v>
      </c>
      <c r="E163" s="8" t="s">
        <v>15</v>
      </c>
      <c r="F163" s="200" t="s">
        <v>166</v>
      </c>
      <c r="G163" s="201">
        <v>244</v>
      </c>
      <c r="H163" s="178">
        <v>0</v>
      </c>
      <c r="I163" s="202">
        <v>0</v>
      </c>
      <c r="J163" s="172" t="e">
        <f t="shared" si="21"/>
        <v>#DIV/0!</v>
      </c>
    </row>
    <row r="164" spans="1:10" s="12" customFormat="1" hidden="1">
      <c r="A164" s="10"/>
      <c r="B164" s="95" t="s">
        <v>33</v>
      </c>
      <c r="C164" s="201">
        <v>991</v>
      </c>
      <c r="D164" s="8" t="s">
        <v>109</v>
      </c>
      <c r="E164" s="8" t="s">
        <v>15</v>
      </c>
      <c r="F164" s="200" t="s">
        <v>68</v>
      </c>
      <c r="G164" s="201"/>
      <c r="H164" s="178">
        <f>H165</f>
        <v>0</v>
      </c>
      <c r="I164" s="178">
        <f>I165</f>
        <v>0</v>
      </c>
      <c r="J164" s="172" t="e">
        <f t="shared" si="21"/>
        <v>#DIV/0!</v>
      </c>
    </row>
    <row r="165" spans="1:10" s="12" customFormat="1" hidden="1">
      <c r="A165" s="10"/>
      <c r="B165" s="95" t="s">
        <v>164</v>
      </c>
      <c r="C165" s="201">
        <v>991</v>
      </c>
      <c r="D165" s="8" t="s">
        <v>109</v>
      </c>
      <c r="E165" s="8" t="s">
        <v>15</v>
      </c>
      <c r="F165" s="200" t="s">
        <v>68</v>
      </c>
      <c r="G165" s="201">
        <v>247</v>
      </c>
      <c r="H165" s="178">
        <v>0</v>
      </c>
      <c r="I165" s="202">
        <v>0</v>
      </c>
      <c r="J165" s="172" t="e">
        <f t="shared" si="21"/>
        <v>#DIV/0!</v>
      </c>
    </row>
    <row r="166" spans="1:10" s="12" customFormat="1" ht="38.25" hidden="1">
      <c r="A166" s="10"/>
      <c r="B166" s="95" t="s">
        <v>69</v>
      </c>
      <c r="C166" s="201">
        <v>991</v>
      </c>
      <c r="D166" s="8" t="s">
        <v>109</v>
      </c>
      <c r="E166" s="8" t="s">
        <v>15</v>
      </c>
      <c r="F166" s="8" t="s">
        <v>56</v>
      </c>
      <c r="G166" s="8"/>
      <c r="H166" s="171">
        <f>H167</f>
        <v>0</v>
      </c>
      <c r="I166" s="171">
        <f>I167</f>
        <v>0</v>
      </c>
      <c r="J166" s="172" t="e">
        <f t="shared" si="21"/>
        <v>#DIV/0!</v>
      </c>
    </row>
    <row r="167" spans="1:10" s="12" customFormat="1" hidden="1">
      <c r="A167" s="10"/>
      <c r="B167" s="95" t="s">
        <v>54</v>
      </c>
      <c r="C167" s="201">
        <v>991</v>
      </c>
      <c r="D167" s="8" t="s">
        <v>109</v>
      </c>
      <c r="E167" s="8" t="s">
        <v>15</v>
      </c>
      <c r="F167" s="8" t="s">
        <v>56</v>
      </c>
      <c r="G167" s="8" t="s">
        <v>35</v>
      </c>
      <c r="H167" s="171">
        <v>0</v>
      </c>
      <c r="I167" s="202">
        <v>0</v>
      </c>
      <c r="J167" s="172" t="e">
        <f t="shared" si="21"/>
        <v>#DIV/0!</v>
      </c>
    </row>
    <row r="168" spans="1:10">
      <c r="A168" s="10"/>
      <c r="B168" s="150" t="s">
        <v>113</v>
      </c>
      <c r="C168" s="177">
        <v>991</v>
      </c>
      <c r="D168" s="8" t="s">
        <v>109</v>
      </c>
      <c r="E168" s="8" t="s">
        <v>90</v>
      </c>
      <c r="F168" s="8"/>
      <c r="G168" s="8"/>
      <c r="H168" s="164">
        <f>H171</f>
        <v>380.40398999999996</v>
      </c>
      <c r="I168" s="164">
        <f>I171</f>
        <v>236.47300000000001</v>
      </c>
      <c r="J168" s="165">
        <f t="shared" si="21"/>
        <v>62.163648704105348</v>
      </c>
    </row>
    <row r="169" spans="1:10" ht="29.25" hidden="1" customHeight="1">
      <c r="A169" s="10"/>
      <c r="B169" s="95" t="s">
        <v>114</v>
      </c>
      <c r="C169" s="177">
        <v>988</v>
      </c>
      <c r="D169" s="8" t="s">
        <v>109</v>
      </c>
      <c r="E169" s="8" t="s">
        <v>90</v>
      </c>
      <c r="F169" s="200" t="s">
        <v>115</v>
      </c>
      <c r="G169" s="8"/>
      <c r="H169" s="171">
        <f>H170</f>
        <v>0</v>
      </c>
      <c r="I169" s="17"/>
      <c r="J169" s="172" t="e">
        <f t="shared" si="21"/>
        <v>#DIV/0!</v>
      </c>
    </row>
    <row r="170" spans="1:10" ht="34.5" hidden="1" customHeight="1">
      <c r="A170" s="10"/>
      <c r="B170" s="95" t="s">
        <v>111</v>
      </c>
      <c r="C170" s="177">
        <v>989</v>
      </c>
      <c r="D170" s="8" t="s">
        <v>109</v>
      </c>
      <c r="E170" s="8" t="s">
        <v>90</v>
      </c>
      <c r="F170" s="200" t="s">
        <v>115</v>
      </c>
      <c r="G170" s="8" t="s">
        <v>35</v>
      </c>
      <c r="H170" s="171">
        <v>0</v>
      </c>
      <c r="I170" s="17"/>
      <c r="J170" s="172" t="e">
        <f t="shared" si="21"/>
        <v>#DIV/0!</v>
      </c>
    </row>
    <row r="171" spans="1:10" ht="16.5" customHeight="1">
      <c r="A171" s="10"/>
      <c r="B171" s="95" t="s">
        <v>16</v>
      </c>
      <c r="C171" s="8" t="s">
        <v>11</v>
      </c>
      <c r="D171" s="8" t="s">
        <v>109</v>
      </c>
      <c r="E171" s="8" t="s">
        <v>90</v>
      </c>
      <c r="F171" s="8" t="s">
        <v>17</v>
      </c>
      <c r="G171" s="8"/>
      <c r="H171" s="171">
        <f>H172</f>
        <v>380.40398999999996</v>
      </c>
      <c r="I171" s="171">
        <f>I172</f>
        <v>236.47300000000001</v>
      </c>
      <c r="J171" s="172">
        <f t="shared" si="21"/>
        <v>62.163648704105348</v>
      </c>
    </row>
    <row r="172" spans="1:10" ht="14.25" customHeight="1">
      <c r="A172" s="10"/>
      <c r="B172" s="95" t="s">
        <v>18</v>
      </c>
      <c r="C172" s="8" t="s">
        <v>11</v>
      </c>
      <c r="D172" s="8" t="s">
        <v>109</v>
      </c>
      <c r="E172" s="8" t="s">
        <v>90</v>
      </c>
      <c r="F172" s="8" t="s">
        <v>19</v>
      </c>
      <c r="G172" s="8"/>
      <c r="H172" s="171">
        <f>H177+H181+H189+H191+H193+H179</f>
        <v>380.40398999999996</v>
      </c>
      <c r="I172" s="171">
        <f>I177+I181+I189+I191+I193+I179</f>
        <v>236.47300000000001</v>
      </c>
      <c r="J172" s="172">
        <f t="shared" si="21"/>
        <v>62.163648704105348</v>
      </c>
    </row>
    <row r="173" spans="1:10" ht="52.5" hidden="1" customHeight="1">
      <c r="A173" s="10"/>
      <c r="B173" s="152" t="s">
        <v>84</v>
      </c>
      <c r="C173" s="183" t="s">
        <v>11</v>
      </c>
      <c r="D173" s="8" t="s">
        <v>109</v>
      </c>
      <c r="E173" s="8" t="s">
        <v>90</v>
      </c>
      <c r="F173" s="183" t="s">
        <v>56</v>
      </c>
      <c r="G173" s="183"/>
      <c r="H173" s="171">
        <f>H174</f>
        <v>0</v>
      </c>
      <c r="I173" s="17"/>
      <c r="J173" s="172" t="e">
        <f t="shared" si="21"/>
        <v>#DIV/0!</v>
      </c>
    </row>
    <row r="174" spans="1:10" ht="18" hidden="1" customHeight="1">
      <c r="A174" s="10"/>
      <c r="B174" s="95" t="s">
        <v>57</v>
      </c>
      <c r="C174" s="183" t="s">
        <v>11</v>
      </c>
      <c r="D174" s="8" t="s">
        <v>109</v>
      </c>
      <c r="E174" s="8" t="s">
        <v>90</v>
      </c>
      <c r="F174" s="183" t="s">
        <v>56</v>
      </c>
      <c r="G174" s="183" t="s">
        <v>35</v>
      </c>
      <c r="H174" s="171"/>
      <c r="I174" s="17"/>
      <c r="J174" s="172" t="e">
        <f t="shared" si="21"/>
        <v>#DIV/0!</v>
      </c>
    </row>
    <row r="175" spans="1:10" ht="53.25" hidden="1" customHeight="1">
      <c r="A175" s="10"/>
      <c r="B175" s="95" t="s">
        <v>55</v>
      </c>
      <c r="C175" s="183" t="s">
        <v>11</v>
      </c>
      <c r="D175" s="8" t="s">
        <v>109</v>
      </c>
      <c r="E175" s="8" t="s">
        <v>90</v>
      </c>
      <c r="F175" s="183" t="s">
        <v>56</v>
      </c>
      <c r="G175" s="183"/>
      <c r="H175" s="171">
        <f>H176</f>
        <v>0</v>
      </c>
      <c r="I175" s="17"/>
      <c r="J175" s="172" t="e">
        <f t="shared" si="21"/>
        <v>#DIV/0!</v>
      </c>
    </row>
    <row r="176" spans="1:10" ht="18" hidden="1" customHeight="1">
      <c r="A176" s="10"/>
      <c r="B176" s="95" t="s">
        <v>57</v>
      </c>
      <c r="C176" s="183" t="s">
        <v>11</v>
      </c>
      <c r="D176" s="8" t="s">
        <v>109</v>
      </c>
      <c r="E176" s="8" t="s">
        <v>90</v>
      </c>
      <c r="F176" s="183" t="s">
        <v>56</v>
      </c>
      <c r="G176" s="183" t="s">
        <v>35</v>
      </c>
      <c r="H176" s="171"/>
      <c r="I176" s="17"/>
      <c r="J176" s="172" t="e">
        <f t="shared" si="21"/>
        <v>#DIV/0!</v>
      </c>
    </row>
    <row r="177" spans="1:11" ht="13.5" customHeight="1">
      <c r="A177" s="10"/>
      <c r="B177" s="95" t="s">
        <v>20</v>
      </c>
      <c r="C177" s="8" t="s">
        <v>11</v>
      </c>
      <c r="D177" s="8" t="s">
        <v>109</v>
      </c>
      <c r="E177" s="8" t="s">
        <v>90</v>
      </c>
      <c r="F177" s="8" t="s">
        <v>21</v>
      </c>
      <c r="G177" s="183"/>
      <c r="H177" s="171">
        <f>H178</f>
        <v>41.25</v>
      </c>
      <c r="I177" s="173">
        <f>I178</f>
        <v>26.25</v>
      </c>
      <c r="J177" s="172">
        <f>I177/H177*100</f>
        <v>63.636363636363633</v>
      </c>
    </row>
    <row r="178" spans="1:11" ht="13.5" customHeight="1">
      <c r="A178" s="10"/>
      <c r="B178" s="95" t="s">
        <v>54</v>
      </c>
      <c r="C178" s="8" t="s">
        <v>11</v>
      </c>
      <c r="D178" s="8" t="s">
        <v>109</v>
      </c>
      <c r="E178" s="8" t="s">
        <v>90</v>
      </c>
      <c r="F178" s="8" t="s">
        <v>21</v>
      </c>
      <c r="G178" s="183" t="s">
        <v>35</v>
      </c>
      <c r="H178" s="171">
        <v>41.25</v>
      </c>
      <c r="I178" s="173">
        <v>26.25</v>
      </c>
      <c r="J178" s="172">
        <f>I178/H178*100</f>
        <v>63.636363636363633</v>
      </c>
    </row>
    <row r="179" spans="1:11" ht="14.25" customHeight="1">
      <c r="A179" s="10"/>
      <c r="B179" s="95" t="s">
        <v>33</v>
      </c>
      <c r="C179" s="8" t="s">
        <v>11</v>
      </c>
      <c r="D179" s="8" t="s">
        <v>109</v>
      </c>
      <c r="E179" s="8" t="s">
        <v>90</v>
      </c>
      <c r="F179" s="8" t="s">
        <v>68</v>
      </c>
      <c r="G179" s="183"/>
      <c r="H179" s="171">
        <f>H180</f>
        <v>28.953990000000001</v>
      </c>
      <c r="I179" s="173">
        <f>I180</f>
        <v>13</v>
      </c>
      <c r="J179" s="172">
        <f t="shared" ref="J179:J180" si="22">I179/H179*100</f>
        <v>44.898820507985256</v>
      </c>
    </row>
    <row r="180" spans="1:11" ht="18" customHeight="1">
      <c r="A180" s="10"/>
      <c r="B180" s="95" t="s">
        <v>54</v>
      </c>
      <c r="C180" s="8" t="s">
        <v>11</v>
      </c>
      <c r="D180" s="8" t="s">
        <v>109</v>
      </c>
      <c r="E180" s="8" t="s">
        <v>90</v>
      </c>
      <c r="F180" s="8" t="s">
        <v>68</v>
      </c>
      <c r="G180" s="183" t="s">
        <v>35</v>
      </c>
      <c r="H180" s="171">
        <v>28.953990000000001</v>
      </c>
      <c r="I180" s="173">
        <v>13</v>
      </c>
      <c r="J180" s="172">
        <f t="shared" si="22"/>
        <v>44.898820507985256</v>
      </c>
    </row>
    <row r="181" spans="1:11" ht="27.75" customHeight="1">
      <c r="A181" s="10"/>
      <c r="B181" s="156" t="s">
        <v>116</v>
      </c>
      <c r="C181" s="177">
        <v>991</v>
      </c>
      <c r="D181" s="8" t="s">
        <v>109</v>
      </c>
      <c r="E181" s="8" t="s">
        <v>90</v>
      </c>
      <c r="F181" s="200" t="s">
        <v>117</v>
      </c>
      <c r="G181" s="8"/>
      <c r="H181" s="171">
        <f>H182</f>
        <v>0.2</v>
      </c>
      <c r="I181" s="171">
        <f>I182</f>
        <v>0</v>
      </c>
      <c r="J181" s="172">
        <f t="shared" si="21"/>
        <v>0</v>
      </c>
    </row>
    <row r="182" spans="1:11">
      <c r="A182" s="10"/>
      <c r="B182" s="95" t="s">
        <v>63</v>
      </c>
      <c r="C182" s="177">
        <v>991</v>
      </c>
      <c r="D182" s="8" t="s">
        <v>109</v>
      </c>
      <c r="E182" s="8" t="s">
        <v>90</v>
      </c>
      <c r="F182" s="200" t="s">
        <v>117</v>
      </c>
      <c r="G182" s="8" t="s">
        <v>64</v>
      </c>
      <c r="H182" s="171">
        <v>0.2</v>
      </c>
      <c r="I182" s="17">
        <v>0</v>
      </c>
      <c r="J182" s="172">
        <f t="shared" si="21"/>
        <v>0</v>
      </c>
      <c r="K182" s="1" t="s">
        <v>93</v>
      </c>
    </row>
    <row r="183" spans="1:11" ht="25.5" hidden="1">
      <c r="A183" s="10"/>
      <c r="B183" s="95" t="s">
        <v>118</v>
      </c>
      <c r="C183" s="177">
        <v>991</v>
      </c>
      <c r="D183" s="8" t="s">
        <v>109</v>
      </c>
      <c r="E183" s="8" t="s">
        <v>90</v>
      </c>
      <c r="F183" s="200" t="s">
        <v>119</v>
      </c>
      <c r="G183" s="8"/>
      <c r="H183" s="171">
        <f>H184</f>
        <v>0</v>
      </c>
      <c r="I183" s="17"/>
      <c r="J183" s="172" t="e">
        <f t="shared" si="21"/>
        <v>#DIV/0!</v>
      </c>
    </row>
    <row r="184" spans="1:11" ht="25.5" hidden="1">
      <c r="A184" s="10"/>
      <c r="B184" s="95" t="s">
        <v>111</v>
      </c>
      <c r="C184" s="177">
        <v>991</v>
      </c>
      <c r="D184" s="8" t="s">
        <v>109</v>
      </c>
      <c r="E184" s="8" t="s">
        <v>90</v>
      </c>
      <c r="F184" s="200" t="s">
        <v>119</v>
      </c>
      <c r="G184" s="8" t="s">
        <v>35</v>
      </c>
      <c r="H184" s="171">
        <v>0</v>
      </c>
      <c r="I184" s="17"/>
      <c r="J184" s="172" t="e">
        <f t="shared" si="21"/>
        <v>#DIV/0!</v>
      </c>
    </row>
    <row r="185" spans="1:11" s="14" customFormat="1" ht="38.25" hidden="1">
      <c r="A185" s="13"/>
      <c r="B185" s="95" t="s">
        <v>120</v>
      </c>
      <c r="C185" s="177">
        <v>991</v>
      </c>
      <c r="D185" s="8" t="s">
        <v>109</v>
      </c>
      <c r="E185" s="8" t="s">
        <v>90</v>
      </c>
      <c r="F185" s="200" t="s">
        <v>121</v>
      </c>
      <c r="G185" s="8"/>
      <c r="H185" s="171">
        <f>H186</f>
        <v>0</v>
      </c>
      <c r="I185" s="203"/>
      <c r="J185" s="172" t="e">
        <f t="shared" si="21"/>
        <v>#DIV/0!</v>
      </c>
    </row>
    <row r="186" spans="1:11" s="14" customFormat="1" ht="25.5" hidden="1">
      <c r="A186" s="13"/>
      <c r="B186" s="95" t="s">
        <v>57</v>
      </c>
      <c r="C186" s="177">
        <v>991</v>
      </c>
      <c r="D186" s="8" t="s">
        <v>109</v>
      </c>
      <c r="E186" s="8" t="s">
        <v>90</v>
      </c>
      <c r="F186" s="200" t="s">
        <v>121</v>
      </c>
      <c r="G186" s="8" t="s">
        <v>35</v>
      </c>
      <c r="H186" s="171"/>
      <c r="I186" s="203"/>
      <c r="J186" s="172" t="e">
        <f t="shared" si="21"/>
        <v>#DIV/0!</v>
      </c>
    </row>
    <row r="187" spans="1:11" ht="38.25" hidden="1">
      <c r="A187" s="10"/>
      <c r="B187" s="95" t="s">
        <v>122</v>
      </c>
      <c r="C187" s="177">
        <v>991</v>
      </c>
      <c r="D187" s="8" t="s">
        <v>109</v>
      </c>
      <c r="E187" s="8" t="s">
        <v>90</v>
      </c>
      <c r="F187" s="8" t="s">
        <v>123</v>
      </c>
      <c r="G187" s="8"/>
      <c r="H187" s="178">
        <f>H188</f>
        <v>0</v>
      </c>
      <c r="I187" s="17"/>
      <c r="J187" s="172" t="e">
        <f t="shared" si="21"/>
        <v>#DIV/0!</v>
      </c>
    </row>
    <row r="188" spans="1:11" hidden="1">
      <c r="A188" s="10"/>
      <c r="B188" s="95" t="s">
        <v>63</v>
      </c>
      <c r="C188" s="177">
        <v>991</v>
      </c>
      <c r="D188" s="8" t="s">
        <v>109</v>
      </c>
      <c r="E188" s="8" t="s">
        <v>90</v>
      </c>
      <c r="F188" s="8" t="s">
        <v>123</v>
      </c>
      <c r="G188" s="8" t="s">
        <v>64</v>
      </c>
      <c r="H188" s="171"/>
      <c r="I188" s="17"/>
      <c r="J188" s="172" t="e">
        <f t="shared" si="21"/>
        <v>#DIV/0!</v>
      </c>
    </row>
    <row r="189" spans="1:11" hidden="1">
      <c r="A189" s="10"/>
      <c r="B189" s="95" t="s">
        <v>33</v>
      </c>
      <c r="C189" s="177">
        <v>991</v>
      </c>
      <c r="D189" s="8" t="s">
        <v>109</v>
      </c>
      <c r="E189" s="8" t="s">
        <v>90</v>
      </c>
      <c r="F189" s="8" t="s">
        <v>68</v>
      </c>
      <c r="G189" s="8"/>
      <c r="H189" s="171">
        <f>H190</f>
        <v>0</v>
      </c>
      <c r="I189" s="171">
        <f>I190</f>
        <v>0</v>
      </c>
      <c r="J189" s="172" t="e">
        <f t="shared" si="21"/>
        <v>#DIV/0!</v>
      </c>
    </row>
    <row r="190" spans="1:11" hidden="1">
      <c r="A190" s="10"/>
      <c r="B190" s="95" t="s">
        <v>54</v>
      </c>
      <c r="C190" s="177">
        <v>991</v>
      </c>
      <c r="D190" s="8" t="s">
        <v>109</v>
      </c>
      <c r="E190" s="8" t="s">
        <v>90</v>
      </c>
      <c r="F190" s="8" t="s">
        <v>68</v>
      </c>
      <c r="G190" s="8" t="s">
        <v>35</v>
      </c>
      <c r="H190" s="171">
        <v>0</v>
      </c>
      <c r="I190" s="17">
        <v>0</v>
      </c>
      <c r="J190" s="172" t="e">
        <f t="shared" si="21"/>
        <v>#DIV/0!</v>
      </c>
    </row>
    <row r="191" spans="1:11" ht="39.75" customHeight="1">
      <c r="A191" s="10"/>
      <c r="B191" s="95" t="s">
        <v>69</v>
      </c>
      <c r="C191" s="177">
        <v>991</v>
      </c>
      <c r="D191" s="8" t="s">
        <v>109</v>
      </c>
      <c r="E191" s="8" t="s">
        <v>90</v>
      </c>
      <c r="F191" s="8" t="s">
        <v>56</v>
      </c>
      <c r="G191" s="8"/>
      <c r="H191" s="171">
        <f>H192</f>
        <v>290</v>
      </c>
      <c r="I191" s="171">
        <f>I192</f>
        <v>197.22300000000001</v>
      </c>
      <c r="J191" s="172">
        <f t="shared" si="21"/>
        <v>68.007931034482766</v>
      </c>
    </row>
    <row r="192" spans="1:11">
      <c r="A192" s="10"/>
      <c r="B192" s="95" t="s">
        <v>54</v>
      </c>
      <c r="C192" s="177">
        <v>991</v>
      </c>
      <c r="D192" s="8" t="s">
        <v>109</v>
      </c>
      <c r="E192" s="8" t="s">
        <v>90</v>
      </c>
      <c r="F192" s="8" t="s">
        <v>56</v>
      </c>
      <c r="G192" s="8" t="s">
        <v>35</v>
      </c>
      <c r="H192" s="171">
        <v>290</v>
      </c>
      <c r="I192" s="17">
        <v>197.22300000000001</v>
      </c>
      <c r="J192" s="172">
        <f t="shared" si="21"/>
        <v>68.007931034482766</v>
      </c>
    </row>
    <row r="193" spans="1:10" ht="52.5" customHeight="1">
      <c r="A193" s="10"/>
      <c r="B193" s="163" t="s">
        <v>124</v>
      </c>
      <c r="C193" s="177">
        <v>991</v>
      </c>
      <c r="D193" s="8" t="s">
        <v>109</v>
      </c>
      <c r="E193" s="8" t="s">
        <v>90</v>
      </c>
      <c r="F193" s="8" t="s">
        <v>125</v>
      </c>
      <c r="G193" s="8"/>
      <c r="H193" s="171">
        <f>H194</f>
        <v>20</v>
      </c>
      <c r="I193" s="171">
        <f>I194</f>
        <v>0</v>
      </c>
      <c r="J193" s="172">
        <f t="shared" si="21"/>
        <v>0</v>
      </c>
    </row>
    <row r="194" spans="1:10">
      <c r="A194" s="10"/>
      <c r="B194" s="95" t="s">
        <v>54</v>
      </c>
      <c r="C194" s="177">
        <v>991</v>
      </c>
      <c r="D194" s="8" t="s">
        <v>109</v>
      </c>
      <c r="E194" s="8" t="s">
        <v>90</v>
      </c>
      <c r="F194" s="8" t="s">
        <v>125</v>
      </c>
      <c r="G194" s="8" t="s">
        <v>35</v>
      </c>
      <c r="H194" s="171">
        <v>20</v>
      </c>
      <c r="I194" s="17">
        <v>0</v>
      </c>
      <c r="J194" s="172">
        <f t="shared" si="21"/>
        <v>0</v>
      </c>
    </row>
    <row r="195" spans="1:10" hidden="1">
      <c r="A195" s="10"/>
      <c r="B195" s="157" t="s">
        <v>172</v>
      </c>
      <c r="C195" s="195">
        <v>991</v>
      </c>
      <c r="D195" s="196" t="s">
        <v>167</v>
      </c>
      <c r="E195" s="196"/>
      <c r="F195" s="196"/>
      <c r="G195" s="196"/>
      <c r="H195" s="197">
        <f>H196</f>
        <v>0</v>
      </c>
      <c r="I195" s="198">
        <f>I196</f>
        <v>0</v>
      </c>
      <c r="J195" s="172" t="e">
        <f t="shared" si="21"/>
        <v>#DIV/0!</v>
      </c>
    </row>
    <row r="196" spans="1:10" ht="25.5" hidden="1">
      <c r="A196" s="10"/>
      <c r="B196" s="95" t="s">
        <v>173</v>
      </c>
      <c r="C196" s="177">
        <v>991</v>
      </c>
      <c r="D196" s="8" t="s">
        <v>167</v>
      </c>
      <c r="E196" s="8" t="s">
        <v>109</v>
      </c>
      <c r="F196" s="8" t="s">
        <v>174</v>
      </c>
      <c r="G196" s="8"/>
      <c r="H196" s="171">
        <f>H197</f>
        <v>0</v>
      </c>
      <c r="I196" s="173">
        <f>I197</f>
        <v>0</v>
      </c>
      <c r="J196" s="172" t="e">
        <f t="shared" si="21"/>
        <v>#DIV/0!</v>
      </c>
    </row>
    <row r="197" spans="1:10" hidden="1">
      <c r="A197" s="10"/>
      <c r="B197" s="95" t="s">
        <v>54</v>
      </c>
      <c r="C197" s="177">
        <v>991</v>
      </c>
      <c r="D197" s="8" t="s">
        <v>167</v>
      </c>
      <c r="E197" s="8" t="s">
        <v>109</v>
      </c>
      <c r="F197" s="8" t="s">
        <v>174</v>
      </c>
      <c r="G197" s="8" t="s">
        <v>35</v>
      </c>
      <c r="H197" s="171">
        <v>0</v>
      </c>
      <c r="I197" s="173">
        <v>0</v>
      </c>
      <c r="J197" s="172" t="e">
        <f t="shared" si="21"/>
        <v>#DIV/0!</v>
      </c>
    </row>
    <row r="198" spans="1:10" s="6" customFormat="1">
      <c r="A198" s="11"/>
      <c r="B198" s="149" t="s">
        <v>126</v>
      </c>
      <c r="C198" s="188">
        <v>991</v>
      </c>
      <c r="D198" s="194" t="s">
        <v>127</v>
      </c>
      <c r="E198" s="188"/>
      <c r="F198" s="194"/>
      <c r="G198" s="188"/>
      <c r="H198" s="189">
        <f>H199+H244</f>
        <v>13419.24813</v>
      </c>
      <c r="I198" s="189">
        <f>I199+I244</f>
        <v>12608.29967</v>
      </c>
      <c r="J198" s="186">
        <f t="shared" si="21"/>
        <v>93.956826402314988</v>
      </c>
    </row>
    <row r="199" spans="1:10">
      <c r="A199" s="10"/>
      <c r="B199" s="150" t="s">
        <v>128</v>
      </c>
      <c r="C199" s="177">
        <v>991</v>
      </c>
      <c r="D199" s="8" t="s">
        <v>127</v>
      </c>
      <c r="E199" s="8" t="s">
        <v>13</v>
      </c>
      <c r="F199" s="8"/>
      <c r="G199" s="8"/>
      <c r="H199" s="164">
        <f>H200</f>
        <v>12427.146000000001</v>
      </c>
      <c r="I199" s="164">
        <f>I200</f>
        <v>11970.30804</v>
      </c>
      <c r="J199" s="165">
        <f t="shared" si="21"/>
        <v>96.323870661855906</v>
      </c>
    </row>
    <row r="200" spans="1:10" ht="17.25" customHeight="1">
      <c r="A200" s="10"/>
      <c r="B200" s="95" t="s">
        <v>16</v>
      </c>
      <c r="C200" s="8" t="s">
        <v>11</v>
      </c>
      <c r="D200" s="8" t="s">
        <v>127</v>
      </c>
      <c r="E200" s="8" t="s">
        <v>13</v>
      </c>
      <c r="F200" s="8" t="s">
        <v>17</v>
      </c>
      <c r="G200" s="8"/>
      <c r="H200" s="171">
        <f>H201</f>
        <v>12427.146000000001</v>
      </c>
      <c r="I200" s="171">
        <f>I201</f>
        <v>11970.30804</v>
      </c>
      <c r="J200" s="172">
        <f t="shared" si="21"/>
        <v>96.323870661855906</v>
      </c>
    </row>
    <row r="201" spans="1:10">
      <c r="A201" s="10"/>
      <c r="B201" s="95" t="s">
        <v>18</v>
      </c>
      <c r="C201" s="8" t="s">
        <v>11</v>
      </c>
      <c r="D201" s="8" t="s">
        <v>127</v>
      </c>
      <c r="E201" s="8" t="s">
        <v>13</v>
      </c>
      <c r="F201" s="8" t="s">
        <v>19</v>
      </c>
      <c r="G201" s="8"/>
      <c r="H201" s="171">
        <f>H207+H213+H215+H217+H224+H219+H240+H242</f>
        <v>12427.146000000001</v>
      </c>
      <c r="I201" s="171">
        <f>I207+I213+I215+I217+I224+I219+I240+I242</f>
        <v>11970.30804</v>
      </c>
      <c r="J201" s="172">
        <f t="shared" si="21"/>
        <v>96.323870661855906</v>
      </c>
    </row>
    <row r="202" spans="1:10" ht="76.5" hidden="1" customHeight="1">
      <c r="A202" s="10"/>
      <c r="B202" s="95" t="s">
        <v>129</v>
      </c>
      <c r="C202" s="8" t="s">
        <v>11</v>
      </c>
      <c r="D202" s="8" t="s">
        <v>127</v>
      </c>
      <c r="E202" s="8" t="s">
        <v>13</v>
      </c>
      <c r="F202" s="8" t="s">
        <v>130</v>
      </c>
      <c r="G202" s="8"/>
      <c r="H202" s="171">
        <f>H203</f>
        <v>0</v>
      </c>
      <c r="I202" s="17"/>
      <c r="J202" s="172" t="e">
        <f t="shared" si="21"/>
        <v>#DIV/0!</v>
      </c>
    </row>
    <row r="203" spans="1:10" ht="25.5" hidden="1">
      <c r="A203" s="10"/>
      <c r="B203" s="95" t="s">
        <v>131</v>
      </c>
      <c r="C203" s="8" t="s">
        <v>11</v>
      </c>
      <c r="D203" s="8" t="s">
        <v>127</v>
      </c>
      <c r="E203" s="8" t="s">
        <v>13</v>
      </c>
      <c r="F203" s="8" t="s">
        <v>130</v>
      </c>
      <c r="G203" s="8" t="s">
        <v>132</v>
      </c>
      <c r="H203" s="171"/>
      <c r="I203" s="17"/>
      <c r="J203" s="172" t="e">
        <f t="shared" ref="J203:J259" si="23">I203/H203*100</f>
        <v>#DIV/0!</v>
      </c>
    </row>
    <row r="204" spans="1:10" hidden="1">
      <c r="A204" s="10"/>
      <c r="B204" s="95" t="s">
        <v>20</v>
      </c>
      <c r="C204" s="8" t="s">
        <v>11</v>
      </c>
      <c r="D204" s="8" t="s">
        <v>127</v>
      </c>
      <c r="E204" s="8" t="s">
        <v>13</v>
      </c>
      <c r="F204" s="8" t="s">
        <v>21</v>
      </c>
      <c r="G204" s="8"/>
      <c r="H204" s="181"/>
      <c r="I204" s="17"/>
      <c r="J204" s="172" t="e">
        <f t="shared" si="23"/>
        <v>#DIV/0!</v>
      </c>
    </row>
    <row r="205" spans="1:10" ht="25.5" hidden="1">
      <c r="A205" s="10"/>
      <c r="B205" s="95" t="s">
        <v>80</v>
      </c>
      <c r="C205" s="8" t="s">
        <v>11</v>
      </c>
      <c r="D205" s="8" t="s">
        <v>127</v>
      </c>
      <c r="E205" s="8" t="s">
        <v>13</v>
      </c>
      <c r="F205" s="8" t="s">
        <v>21</v>
      </c>
      <c r="G205" s="8" t="s">
        <v>29</v>
      </c>
      <c r="H205" s="181"/>
      <c r="I205" s="17"/>
      <c r="J205" s="172" t="e">
        <f t="shared" si="23"/>
        <v>#DIV/0!</v>
      </c>
    </row>
    <row r="206" spans="1:10" ht="38.25" hidden="1">
      <c r="A206" s="10"/>
      <c r="B206" s="95" t="s">
        <v>81</v>
      </c>
      <c r="C206" s="8" t="s">
        <v>11</v>
      </c>
      <c r="D206" s="8" t="s">
        <v>127</v>
      </c>
      <c r="E206" s="8" t="s">
        <v>13</v>
      </c>
      <c r="F206" s="8" t="s">
        <v>21</v>
      </c>
      <c r="G206" s="8" t="s">
        <v>31</v>
      </c>
      <c r="H206" s="181"/>
      <c r="I206" s="17"/>
      <c r="J206" s="172" t="e">
        <f t="shared" si="23"/>
        <v>#DIV/0!</v>
      </c>
    </row>
    <row r="207" spans="1:10" ht="20.25" hidden="1" customHeight="1">
      <c r="A207" s="10"/>
      <c r="B207" s="95" t="s">
        <v>82</v>
      </c>
      <c r="C207" s="8" t="s">
        <v>11</v>
      </c>
      <c r="D207" s="8" t="s">
        <v>127</v>
      </c>
      <c r="E207" s="8" t="s">
        <v>13</v>
      </c>
      <c r="F207" s="8" t="s">
        <v>68</v>
      </c>
      <c r="G207" s="8"/>
      <c r="H207" s="182">
        <f>H208+H209+H210</f>
        <v>0</v>
      </c>
      <c r="I207" s="17"/>
      <c r="J207" s="172" t="e">
        <f t="shared" si="23"/>
        <v>#DIV/0!</v>
      </c>
    </row>
    <row r="208" spans="1:10" ht="24.75" hidden="1" customHeight="1">
      <c r="A208" s="10"/>
      <c r="B208" s="95" t="s">
        <v>80</v>
      </c>
      <c r="C208" s="8" t="s">
        <v>11</v>
      </c>
      <c r="D208" s="8" t="s">
        <v>127</v>
      </c>
      <c r="E208" s="8" t="s">
        <v>13</v>
      </c>
      <c r="F208" s="8" t="s">
        <v>83</v>
      </c>
      <c r="G208" s="8" t="s">
        <v>29</v>
      </c>
      <c r="H208" s="181"/>
      <c r="I208" s="17"/>
      <c r="J208" s="172" t="e">
        <f t="shared" si="23"/>
        <v>#DIV/0!</v>
      </c>
    </row>
    <row r="209" spans="1:10" ht="38.25" hidden="1" customHeight="1">
      <c r="A209" s="10"/>
      <c r="B209" s="95" t="s">
        <v>81</v>
      </c>
      <c r="C209" s="8" t="s">
        <v>11</v>
      </c>
      <c r="D209" s="8" t="s">
        <v>127</v>
      </c>
      <c r="E209" s="8" t="s">
        <v>13</v>
      </c>
      <c r="F209" s="8" t="s">
        <v>83</v>
      </c>
      <c r="G209" s="8" t="s">
        <v>31</v>
      </c>
      <c r="H209" s="181"/>
      <c r="I209" s="17"/>
      <c r="J209" s="172" t="e">
        <f t="shared" si="23"/>
        <v>#DIV/0!</v>
      </c>
    </row>
    <row r="210" spans="1:10" hidden="1">
      <c r="A210" s="10"/>
      <c r="B210" s="95" t="s">
        <v>54</v>
      </c>
      <c r="C210" s="8" t="s">
        <v>11</v>
      </c>
      <c r="D210" s="8" t="s">
        <v>127</v>
      </c>
      <c r="E210" s="8" t="s">
        <v>13</v>
      </c>
      <c r="F210" s="8" t="s">
        <v>68</v>
      </c>
      <c r="G210" s="8" t="s">
        <v>35</v>
      </c>
      <c r="H210" s="181"/>
      <c r="I210" s="17"/>
      <c r="J210" s="172" t="e">
        <f t="shared" si="23"/>
        <v>#DIV/0!</v>
      </c>
    </row>
    <row r="211" spans="1:10" ht="63.75" hidden="1">
      <c r="A211" s="10"/>
      <c r="B211" s="95" t="s">
        <v>133</v>
      </c>
      <c r="C211" s="8" t="s">
        <v>11</v>
      </c>
      <c r="D211" s="8" t="s">
        <v>127</v>
      </c>
      <c r="E211" s="8" t="s">
        <v>13</v>
      </c>
      <c r="F211" s="8" t="s">
        <v>134</v>
      </c>
      <c r="G211" s="8"/>
      <c r="H211" s="181">
        <f>H212</f>
        <v>0</v>
      </c>
      <c r="I211" s="17"/>
      <c r="J211" s="172" t="e">
        <f t="shared" si="23"/>
        <v>#DIV/0!</v>
      </c>
    </row>
    <row r="212" spans="1:10" ht="25.5" hidden="1">
      <c r="A212" s="10"/>
      <c r="B212" s="95" t="s">
        <v>131</v>
      </c>
      <c r="C212" s="8" t="s">
        <v>11</v>
      </c>
      <c r="D212" s="8" t="s">
        <v>127</v>
      </c>
      <c r="E212" s="8" t="s">
        <v>13</v>
      </c>
      <c r="F212" s="8" t="s">
        <v>134</v>
      </c>
      <c r="G212" s="8" t="s">
        <v>132</v>
      </c>
      <c r="H212" s="181"/>
      <c r="I212" s="17"/>
      <c r="J212" s="172" t="e">
        <f t="shared" si="23"/>
        <v>#DIV/0!</v>
      </c>
    </row>
    <row r="213" spans="1:10" ht="89.25" hidden="1" customHeight="1">
      <c r="A213" s="10"/>
      <c r="B213" s="95" t="s">
        <v>135</v>
      </c>
      <c r="C213" s="8" t="s">
        <v>11</v>
      </c>
      <c r="D213" s="8" t="s">
        <v>127</v>
      </c>
      <c r="E213" s="8" t="s">
        <v>13</v>
      </c>
      <c r="F213" s="8" t="s">
        <v>136</v>
      </c>
      <c r="G213" s="8"/>
      <c r="H213" s="181">
        <f>H214</f>
        <v>0</v>
      </c>
      <c r="I213" s="17"/>
      <c r="J213" s="172" t="e">
        <f t="shared" si="23"/>
        <v>#DIV/0!</v>
      </c>
    </row>
    <row r="214" spans="1:10" ht="44.25" hidden="1" customHeight="1">
      <c r="A214" s="10"/>
      <c r="B214" s="95" t="s">
        <v>137</v>
      </c>
      <c r="C214" s="8" t="s">
        <v>11</v>
      </c>
      <c r="D214" s="8" t="s">
        <v>127</v>
      </c>
      <c r="E214" s="8" t="s">
        <v>13</v>
      </c>
      <c r="F214" s="8" t="s">
        <v>136</v>
      </c>
      <c r="G214" s="8" t="s">
        <v>132</v>
      </c>
      <c r="H214" s="181"/>
      <c r="I214" s="17"/>
      <c r="J214" s="172" t="e">
        <f t="shared" si="23"/>
        <v>#DIV/0!</v>
      </c>
    </row>
    <row r="215" spans="1:10" ht="80.25" hidden="1" customHeight="1">
      <c r="A215" s="10"/>
      <c r="B215" s="95" t="s">
        <v>138</v>
      </c>
      <c r="C215" s="8" t="s">
        <v>11</v>
      </c>
      <c r="D215" s="8" t="s">
        <v>127</v>
      </c>
      <c r="E215" s="8" t="s">
        <v>13</v>
      </c>
      <c r="F215" s="8" t="s">
        <v>139</v>
      </c>
      <c r="G215" s="8"/>
      <c r="H215" s="181">
        <f>H216</f>
        <v>0</v>
      </c>
      <c r="I215" s="17"/>
      <c r="J215" s="172" t="e">
        <f t="shared" si="23"/>
        <v>#DIV/0!</v>
      </c>
    </row>
    <row r="216" spans="1:10" ht="47.25" hidden="1" customHeight="1">
      <c r="A216" s="10"/>
      <c r="B216" s="95" t="s">
        <v>137</v>
      </c>
      <c r="C216" s="8" t="s">
        <v>11</v>
      </c>
      <c r="D216" s="8" t="s">
        <v>127</v>
      </c>
      <c r="E216" s="8" t="s">
        <v>13</v>
      </c>
      <c r="F216" s="8" t="s">
        <v>139</v>
      </c>
      <c r="G216" s="8" t="s">
        <v>132</v>
      </c>
      <c r="H216" s="181"/>
      <c r="I216" s="17"/>
      <c r="J216" s="172" t="e">
        <f t="shared" si="23"/>
        <v>#DIV/0!</v>
      </c>
    </row>
    <row r="217" spans="1:10" ht="38.25" hidden="1">
      <c r="A217" s="10"/>
      <c r="B217" s="95" t="s">
        <v>55</v>
      </c>
      <c r="C217" s="8" t="s">
        <v>11</v>
      </c>
      <c r="D217" s="8" t="s">
        <v>127</v>
      </c>
      <c r="E217" s="8" t="s">
        <v>13</v>
      </c>
      <c r="F217" s="8" t="s">
        <v>56</v>
      </c>
      <c r="G217" s="8"/>
      <c r="H217" s="181">
        <f>H218</f>
        <v>0</v>
      </c>
      <c r="I217" s="17"/>
      <c r="J217" s="172" t="e">
        <f t="shared" si="23"/>
        <v>#DIV/0!</v>
      </c>
    </row>
    <row r="218" spans="1:10" ht="25.5" hidden="1">
      <c r="A218" s="10"/>
      <c r="B218" s="95" t="s">
        <v>57</v>
      </c>
      <c r="C218" s="8" t="s">
        <v>11</v>
      </c>
      <c r="D218" s="8" t="s">
        <v>127</v>
      </c>
      <c r="E218" s="8" t="s">
        <v>13</v>
      </c>
      <c r="F218" s="8" t="s">
        <v>56</v>
      </c>
      <c r="G218" s="8" t="s">
        <v>35</v>
      </c>
      <c r="H218" s="181"/>
      <c r="I218" s="17"/>
      <c r="J218" s="172" t="e">
        <f t="shared" si="23"/>
        <v>#DIV/0!</v>
      </c>
    </row>
    <row r="219" spans="1:10" ht="16.5" customHeight="1">
      <c r="A219" s="10"/>
      <c r="B219" s="95" t="s">
        <v>82</v>
      </c>
      <c r="C219" s="8" t="s">
        <v>11</v>
      </c>
      <c r="D219" s="8" t="s">
        <v>127</v>
      </c>
      <c r="E219" s="8" t="s">
        <v>13</v>
      </c>
      <c r="F219" s="8" t="s">
        <v>21</v>
      </c>
      <c r="G219" s="8"/>
      <c r="H219" s="181">
        <f>H222+H223</f>
        <v>240.59100000000001</v>
      </c>
      <c r="I219" s="181">
        <f>I222+I223</f>
        <v>95.849040000000002</v>
      </c>
      <c r="J219" s="172">
        <f t="shared" si="23"/>
        <v>39.838996471189695</v>
      </c>
    </row>
    <row r="220" spans="1:10" ht="24.75" hidden="1" customHeight="1">
      <c r="A220" s="10"/>
      <c r="B220" s="95" t="s">
        <v>80</v>
      </c>
      <c r="C220" s="8" t="s">
        <v>11</v>
      </c>
      <c r="D220" s="8" t="s">
        <v>127</v>
      </c>
      <c r="E220" s="8" t="s">
        <v>13</v>
      </c>
      <c r="F220" s="8" t="s">
        <v>83</v>
      </c>
      <c r="G220" s="8" t="s">
        <v>29</v>
      </c>
      <c r="H220" s="181"/>
      <c r="I220" s="17"/>
      <c r="J220" s="172" t="e">
        <f t="shared" si="23"/>
        <v>#DIV/0!</v>
      </c>
    </row>
    <row r="221" spans="1:10" ht="38.25" hidden="1" customHeight="1">
      <c r="A221" s="10"/>
      <c r="B221" s="95" t="s">
        <v>81</v>
      </c>
      <c r="C221" s="8" t="s">
        <v>11</v>
      </c>
      <c r="D221" s="8" t="s">
        <v>127</v>
      </c>
      <c r="E221" s="8" t="s">
        <v>13</v>
      </c>
      <c r="F221" s="8" t="s">
        <v>83</v>
      </c>
      <c r="G221" s="8" t="s">
        <v>31</v>
      </c>
      <c r="H221" s="181"/>
      <c r="I221" s="17"/>
      <c r="J221" s="172" t="e">
        <f t="shared" si="23"/>
        <v>#DIV/0!</v>
      </c>
    </row>
    <row r="222" spans="1:10">
      <c r="A222" s="10"/>
      <c r="B222" s="95" t="s">
        <v>54</v>
      </c>
      <c r="C222" s="8" t="s">
        <v>11</v>
      </c>
      <c r="D222" s="8" t="s">
        <v>127</v>
      </c>
      <c r="E222" s="8" t="s">
        <v>13</v>
      </c>
      <c r="F222" s="8" t="s">
        <v>21</v>
      </c>
      <c r="G222" s="8" t="s">
        <v>35</v>
      </c>
      <c r="H222" s="181">
        <v>194.101</v>
      </c>
      <c r="I222" s="17">
        <v>71.243440000000007</v>
      </c>
      <c r="J222" s="172">
        <f t="shared" si="23"/>
        <v>36.704313733571702</v>
      </c>
    </row>
    <row r="223" spans="1:10">
      <c r="A223" s="10"/>
      <c r="B223" s="95" t="s">
        <v>164</v>
      </c>
      <c r="C223" s="8" t="s">
        <v>11</v>
      </c>
      <c r="D223" s="8" t="s">
        <v>127</v>
      </c>
      <c r="E223" s="8" t="s">
        <v>13</v>
      </c>
      <c r="F223" s="8" t="s">
        <v>21</v>
      </c>
      <c r="G223" s="8" t="s">
        <v>163</v>
      </c>
      <c r="H223" s="181">
        <v>46.49</v>
      </c>
      <c r="I223" s="173">
        <v>24.605599999999999</v>
      </c>
      <c r="J223" s="172">
        <f>I223/H223*100</f>
        <v>52.92665089266508</v>
      </c>
    </row>
    <row r="224" spans="1:10" ht="38.25">
      <c r="A224" s="10"/>
      <c r="B224" s="151" t="s">
        <v>140</v>
      </c>
      <c r="C224" s="177">
        <v>991</v>
      </c>
      <c r="D224" s="8" t="s">
        <v>127</v>
      </c>
      <c r="E224" s="8" t="s">
        <v>13</v>
      </c>
      <c r="F224" s="8" t="s">
        <v>141</v>
      </c>
      <c r="G224" s="8"/>
      <c r="H224" s="171">
        <f>H225</f>
        <v>1229.73</v>
      </c>
      <c r="I224" s="171">
        <f>I225</f>
        <v>922.5</v>
      </c>
      <c r="J224" s="172">
        <f t="shared" si="23"/>
        <v>75.016467029347893</v>
      </c>
    </row>
    <row r="225" spans="1:10">
      <c r="A225" s="10"/>
      <c r="B225" s="95" t="s">
        <v>63</v>
      </c>
      <c r="C225" s="177">
        <v>991</v>
      </c>
      <c r="D225" s="8" t="s">
        <v>127</v>
      </c>
      <c r="E225" s="8" t="s">
        <v>13</v>
      </c>
      <c r="F225" s="8" t="s">
        <v>141</v>
      </c>
      <c r="G225" s="8" t="s">
        <v>64</v>
      </c>
      <c r="H225" s="171">
        <v>1229.73</v>
      </c>
      <c r="I225" s="17">
        <v>922.5</v>
      </c>
      <c r="J225" s="172">
        <f t="shared" si="23"/>
        <v>75.016467029347893</v>
      </c>
    </row>
    <row r="226" spans="1:10" ht="33" hidden="1" customHeight="1">
      <c r="A226" s="10"/>
      <c r="B226" s="95" t="s">
        <v>142</v>
      </c>
      <c r="C226" s="177">
        <v>991</v>
      </c>
      <c r="D226" s="8" t="s">
        <v>127</v>
      </c>
      <c r="E226" s="8" t="s">
        <v>13</v>
      </c>
      <c r="F226" s="8" t="s">
        <v>143</v>
      </c>
      <c r="G226" s="8"/>
      <c r="H226" s="171"/>
      <c r="I226" s="17"/>
      <c r="J226" s="172" t="e">
        <f t="shared" si="23"/>
        <v>#DIV/0!</v>
      </c>
    </row>
    <row r="227" spans="1:10" hidden="1">
      <c r="A227" s="10"/>
      <c r="B227" s="95" t="s">
        <v>63</v>
      </c>
      <c r="C227" s="177">
        <v>991</v>
      </c>
      <c r="D227" s="8" t="s">
        <v>127</v>
      </c>
      <c r="E227" s="8" t="s">
        <v>13</v>
      </c>
      <c r="F227" s="8" t="s">
        <v>143</v>
      </c>
      <c r="G227" s="8" t="s">
        <v>64</v>
      </c>
      <c r="H227" s="171"/>
      <c r="I227" s="17"/>
      <c r="J227" s="172" t="e">
        <f t="shared" si="23"/>
        <v>#DIV/0!</v>
      </c>
    </row>
    <row r="228" spans="1:10" ht="51" hidden="1">
      <c r="A228" s="10"/>
      <c r="B228" s="95" t="s">
        <v>144</v>
      </c>
      <c r="C228" s="177">
        <v>991</v>
      </c>
      <c r="D228" s="8" t="s">
        <v>127</v>
      </c>
      <c r="E228" s="8" t="s">
        <v>13</v>
      </c>
      <c r="F228" s="8" t="s">
        <v>145</v>
      </c>
      <c r="G228" s="8"/>
      <c r="H228" s="171"/>
      <c r="I228" s="17"/>
      <c r="J228" s="172" t="e">
        <f t="shared" si="23"/>
        <v>#DIV/0!</v>
      </c>
    </row>
    <row r="229" spans="1:10" hidden="1">
      <c r="A229" s="10"/>
      <c r="B229" s="95" t="s">
        <v>63</v>
      </c>
      <c r="C229" s="177">
        <v>991</v>
      </c>
      <c r="D229" s="8" t="s">
        <v>127</v>
      </c>
      <c r="E229" s="8" t="s">
        <v>13</v>
      </c>
      <c r="F229" s="8" t="s">
        <v>145</v>
      </c>
      <c r="G229" s="8" t="s">
        <v>64</v>
      </c>
      <c r="H229" s="171"/>
      <c r="I229" s="17"/>
      <c r="J229" s="172" t="e">
        <f t="shared" si="23"/>
        <v>#DIV/0!</v>
      </c>
    </row>
    <row r="230" spans="1:10" hidden="1">
      <c r="A230" s="10"/>
      <c r="B230" s="161" t="s">
        <v>146</v>
      </c>
      <c r="C230" s="177">
        <v>991</v>
      </c>
      <c r="D230" s="8" t="s">
        <v>127</v>
      </c>
      <c r="E230" s="8" t="s">
        <v>13</v>
      </c>
      <c r="F230" s="204"/>
      <c r="G230" s="205"/>
      <c r="H230" s="206">
        <f>H231</f>
        <v>0</v>
      </c>
      <c r="I230" s="17"/>
      <c r="J230" s="172" t="e">
        <f t="shared" si="23"/>
        <v>#DIV/0!</v>
      </c>
    </row>
    <row r="231" spans="1:10" hidden="1">
      <c r="A231" s="10"/>
      <c r="B231" s="150" t="s">
        <v>147</v>
      </c>
      <c r="C231" s="177">
        <v>991</v>
      </c>
      <c r="D231" s="8" t="s">
        <v>127</v>
      </c>
      <c r="E231" s="8" t="s">
        <v>13</v>
      </c>
      <c r="F231" s="8"/>
      <c r="G231" s="8"/>
      <c r="H231" s="171">
        <f>H232</f>
        <v>0</v>
      </c>
      <c r="I231" s="17"/>
      <c r="J231" s="172" t="e">
        <f t="shared" si="23"/>
        <v>#DIV/0!</v>
      </c>
    </row>
    <row r="232" spans="1:10" hidden="1">
      <c r="A232" s="10"/>
      <c r="B232" s="95" t="s">
        <v>16</v>
      </c>
      <c r="C232" s="177">
        <v>991</v>
      </c>
      <c r="D232" s="8" t="s">
        <v>127</v>
      </c>
      <c r="E232" s="8" t="s">
        <v>13</v>
      </c>
      <c r="F232" s="8" t="s">
        <v>17</v>
      </c>
      <c r="G232" s="8"/>
      <c r="H232" s="171">
        <f>H233</f>
        <v>0</v>
      </c>
      <c r="I232" s="17"/>
      <c r="J232" s="172" t="e">
        <f t="shared" si="23"/>
        <v>#DIV/0!</v>
      </c>
    </row>
    <row r="233" spans="1:10" hidden="1">
      <c r="A233" s="10"/>
      <c r="B233" s="95" t="s">
        <v>18</v>
      </c>
      <c r="C233" s="177">
        <v>991</v>
      </c>
      <c r="D233" s="8" t="s">
        <v>127</v>
      </c>
      <c r="E233" s="8" t="s">
        <v>13</v>
      </c>
      <c r="F233" s="8" t="s">
        <v>19</v>
      </c>
      <c r="G233" s="8"/>
      <c r="H233" s="171">
        <f>H234</f>
        <v>0</v>
      </c>
      <c r="I233" s="17"/>
      <c r="J233" s="172" t="e">
        <f t="shared" si="23"/>
        <v>#DIV/0!</v>
      </c>
    </row>
    <row r="234" spans="1:10" hidden="1">
      <c r="A234" s="10"/>
      <c r="B234" s="162" t="s">
        <v>148</v>
      </c>
      <c r="C234" s="177">
        <v>991</v>
      </c>
      <c r="D234" s="8" t="s">
        <v>127</v>
      </c>
      <c r="E234" s="8" t="s">
        <v>13</v>
      </c>
      <c r="F234" s="8" t="s">
        <v>149</v>
      </c>
      <c r="G234" s="8"/>
      <c r="H234" s="171">
        <f>H235</f>
        <v>0</v>
      </c>
      <c r="I234" s="17"/>
      <c r="J234" s="172" t="e">
        <f t="shared" si="23"/>
        <v>#DIV/0!</v>
      </c>
    </row>
    <row r="235" spans="1:10" ht="19.5" hidden="1" customHeight="1">
      <c r="A235" s="10"/>
      <c r="B235" s="95" t="s">
        <v>150</v>
      </c>
      <c r="C235" s="177">
        <v>991</v>
      </c>
      <c r="D235" s="8" t="s">
        <v>127</v>
      </c>
      <c r="E235" s="8" t="s">
        <v>13</v>
      </c>
      <c r="F235" s="8" t="s">
        <v>149</v>
      </c>
      <c r="G235" s="8" t="s">
        <v>151</v>
      </c>
      <c r="H235" s="171"/>
      <c r="I235" s="17"/>
      <c r="J235" s="172" t="e">
        <f t="shared" si="23"/>
        <v>#DIV/0!</v>
      </c>
    </row>
    <row r="236" spans="1:10" hidden="1">
      <c r="A236" s="10"/>
      <c r="B236" s="161" t="s">
        <v>152</v>
      </c>
      <c r="C236" s="177">
        <v>991</v>
      </c>
      <c r="D236" s="8" t="s">
        <v>127</v>
      </c>
      <c r="E236" s="8" t="s">
        <v>13</v>
      </c>
      <c r="F236" s="204"/>
      <c r="G236" s="205"/>
      <c r="H236" s="206">
        <f>H237</f>
        <v>0</v>
      </c>
      <c r="I236" s="17"/>
      <c r="J236" s="172" t="e">
        <f t="shared" si="23"/>
        <v>#DIV/0!</v>
      </c>
    </row>
    <row r="237" spans="1:10" hidden="1">
      <c r="A237" s="10"/>
      <c r="B237" s="150" t="s">
        <v>153</v>
      </c>
      <c r="C237" s="177">
        <v>991</v>
      </c>
      <c r="D237" s="8" t="s">
        <v>127</v>
      </c>
      <c r="E237" s="8" t="s">
        <v>13</v>
      </c>
      <c r="F237" s="8"/>
      <c r="G237" s="8"/>
      <c r="H237" s="164">
        <f>H238</f>
        <v>0</v>
      </c>
      <c r="I237" s="17"/>
      <c r="J237" s="172" t="e">
        <f t="shared" si="23"/>
        <v>#DIV/0!</v>
      </c>
    </row>
    <row r="238" spans="1:10" ht="54" hidden="1" customHeight="1">
      <c r="A238" s="10"/>
      <c r="B238" s="152" t="s">
        <v>84</v>
      </c>
      <c r="C238" s="177">
        <v>991</v>
      </c>
      <c r="D238" s="8" t="s">
        <v>127</v>
      </c>
      <c r="E238" s="8" t="s">
        <v>13</v>
      </c>
      <c r="F238" s="183" t="s">
        <v>56</v>
      </c>
      <c r="G238" s="183"/>
      <c r="H238" s="171">
        <f>H239</f>
        <v>0</v>
      </c>
      <c r="I238" s="17"/>
      <c r="J238" s="172" t="e">
        <f t="shared" si="23"/>
        <v>#DIV/0!</v>
      </c>
    </row>
    <row r="239" spans="1:10" ht="22.5" hidden="1" customHeight="1">
      <c r="A239" s="10"/>
      <c r="B239" s="95" t="s">
        <v>57</v>
      </c>
      <c r="C239" s="177">
        <v>991</v>
      </c>
      <c r="D239" s="8" t="s">
        <v>127</v>
      </c>
      <c r="E239" s="8" t="s">
        <v>13</v>
      </c>
      <c r="F239" s="183" t="s">
        <v>56</v>
      </c>
      <c r="G239" s="183" t="s">
        <v>35</v>
      </c>
      <c r="H239" s="171"/>
      <c r="I239" s="17"/>
      <c r="J239" s="172" t="e">
        <f t="shared" si="23"/>
        <v>#DIV/0!</v>
      </c>
    </row>
    <row r="240" spans="1:10" ht="38.25" customHeight="1">
      <c r="A240" s="10"/>
      <c r="B240" s="95" t="s">
        <v>69</v>
      </c>
      <c r="C240" s="177">
        <v>991</v>
      </c>
      <c r="D240" s="8" t="s">
        <v>109</v>
      </c>
      <c r="E240" s="8" t="s">
        <v>90</v>
      </c>
      <c r="F240" s="8" t="s">
        <v>56</v>
      </c>
      <c r="G240" s="8"/>
      <c r="H240" s="171">
        <f>H241</f>
        <v>100</v>
      </c>
      <c r="I240" s="171">
        <f>I241</f>
        <v>95.134</v>
      </c>
      <c r="J240" s="172">
        <f t="shared" si="23"/>
        <v>95.134</v>
      </c>
    </row>
    <row r="241" spans="1:10" ht="13.5" customHeight="1">
      <c r="A241" s="10"/>
      <c r="B241" s="95" t="s">
        <v>54</v>
      </c>
      <c r="C241" s="177">
        <v>991</v>
      </c>
      <c r="D241" s="8" t="s">
        <v>109</v>
      </c>
      <c r="E241" s="8" t="s">
        <v>90</v>
      </c>
      <c r="F241" s="8" t="s">
        <v>56</v>
      </c>
      <c r="G241" s="8" t="s">
        <v>35</v>
      </c>
      <c r="H241" s="171">
        <v>100</v>
      </c>
      <c r="I241" s="17">
        <v>95.134</v>
      </c>
      <c r="J241" s="172">
        <f t="shared" si="23"/>
        <v>95.134</v>
      </c>
    </row>
    <row r="242" spans="1:10" ht="13.5" customHeight="1">
      <c r="A242" s="10"/>
      <c r="B242" s="95" t="s">
        <v>344</v>
      </c>
      <c r="C242" s="177">
        <v>991</v>
      </c>
      <c r="D242" s="8" t="s">
        <v>127</v>
      </c>
      <c r="E242" s="8" t="s">
        <v>13</v>
      </c>
      <c r="F242" s="8" t="s">
        <v>343</v>
      </c>
      <c r="G242" s="8"/>
      <c r="H242" s="171">
        <f>H243</f>
        <v>10856.825000000001</v>
      </c>
      <c r="I242" s="173">
        <f>I243</f>
        <v>10856.825000000001</v>
      </c>
      <c r="J242" s="172">
        <f t="shared" si="23"/>
        <v>100</v>
      </c>
    </row>
    <row r="243" spans="1:10" ht="15.75" customHeight="1">
      <c r="A243" s="10"/>
      <c r="B243" s="95" t="s">
        <v>345</v>
      </c>
      <c r="C243" s="177">
        <v>991</v>
      </c>
      <c r="D243" s="8" t="s">
        <v>127</v>
      </c>
      <c r="E243" s="8" t="s">
        <v>13</v>
      </c>
      <c r="F243" s="8" t="s">
        <v>343</v>
      </c>
      <c r="G243" s="8" t="s">
        <v>132</v>
      </c>
      <c r="H243" s="171">
        <v>10856.825000000001</v>
      </c>
      <c r="I243" s="173">
        <v>10856.825000000001</v>
      </c>
      <c r="J243" s="172">
        <f t="shared" si="23"/>
        <v>100</v>
      </c>
    </row>
    <row r="244" spans="1:10" s="6" customFormat="1">
      <c r="A244" s="11"/>
      <c r="B244" s="150" t="s">
        <v>154</v>
      </c>
      <c r="C244" s="170" t="s">
        <v>11</v>
      </c>
      <c r="D244" s="101" t="s">
        <v>127</v>
      </c>
      <c r="E244" s="101" t="s">
        <v>27</v>
      </c>
      <c r="F244" s="170"/>
      <c r="G244" s="170"/>
      <c r="H244" s="164">
        <f>H245</f>
        <v>992.10212999999999</v>
      </c>
      <c r="I244" s="164">
        <f>I245</f>
        <v>637.99162999999999</v>
      </c>
      <c r="J244" s="165">
        <f t="shared" si="23"/>
        <v>64.30705173468381</v>
      </c>
    </row>
    <row r="245" spans="1:10" ht="16.5" customHeight="1">
      <c r="A245" s="10"/>
      <c r="B245" s="95" t="s">
        <v>16</v>
      </c>
      <c r="C245" s="183" t="s">
        <v>11</v>
      </c>
      <c r="D245" s="8" t="s">
        <v>127</v>
      </c>
      <c r="E245" s="8" t="s">
        <v>27</v>
      </c>
      <c r="F245" s="183" t="s">
        <v>17</v>
      </c>
      <c r="G245" s="183"/>
      <c r="H245" s="171">
        <f>H246</f>
        <v>992.10212999999999</v>
      </c>
      <c r="I245" s="171">
        <f>I246</f>
        <v>637.99162999999999</v>
      </c>
      <c r="J245" s="172">
        <f t="shared" si="23"/>
        <v>64.30705173468381</v>
      </c>
    </row>
    <row r="246" spans="1:10" ht="14.25" customHeight="1">
      <c r="A246" s="10"/>
      <c r="B246" s="95" t="s">
        <v>18</v>
      </c>
      <c r="C246" s="183" t="s">
        <v>11</v>
      </c>
      <c r="D246" s="8" t="s">
        <v>127</v>
      </c>
      <c r="E246" s="8" t="s">
        <v>27</v>
      </c>
      <c r="F246" s="183" t="s">
        <v>19</v>
      </c>
      <c r="G246" s="183"/>
      <c r="H246" s="171">
        <f>H247+H256</f>
        <v>992.10212999999999</v>
      </c>
      <c r="I246" s="171">
        <f>I247+I256</f>
        <v>637.99162999999999</v>
      </c>
      <c r="J246" s="172">
        <f t="shared" si="23"/>
        <v>64.30705173468381</v>
      </c>
    </row>
    <row r="247" spans="1:10">
      <c r="A247" s="10"/>
      <c r="B247" s="95" t="s">
        <v>20</v>
      </c>
      <c r="C247" s="8" t="s">
        <v>11</v>
      </c>
      <c r="D247" s="8" t="s">
        <v>127</v>
      </c>
      <c r="E247" s="8" t="s">
        <v>27</v>
      </c>
      <c r="F247" s="8" t="s">
        <v>21</v>
      </c>
      <c r="G247" s="8"/>
      <c r="H247" s="181">
        <f>H248+H249</f>
        <v>992.10212999999999</v>
      </c>
      <c r="I247" s="181">
        <f>I248+I249</f>
        <v>637.99162999999999</v>
      </c>
      <c r="J247" s="172">
        <f t="shared" si="23"/>
        <v>64.30705173468381</v>
      </c>
    </row>
    <row r="248" spans="1:10" ht="16.5" customHeight="1">
      <c r="A248" s="10"/>
      <c r="B248" s="95" t="s">
        <v>80</v>
      </c>
      <c r="C248" s="8" t="s">
        <v>11</v>
      </c>
      <c r="D248" s="8" t="s">
        <v>127</v>
      </c>
      <c r="E248" s="8" t="s">
        <v>27</v>
      </c>
      <c r="F248" s="8" t="s">
        <v>21</v>
      </c>
      <c r="G248" s="8" t="s">
        <v>29</v>
      </c>
      <c r="H248" s="181">
        <v>761.98320000000001</v>
      </c>
      <c r="I248" s="17">
        <v>490.00891999999999</v>
      </c>
      <c r="J248" s="172">
        <f t="shared" si="23"/>
        <v>64.307050339167589</v>
      </c>
    </row>
    <row r="249" spans="1:10" ht="40.5" customHeight="1">
      <c r="A249" s="10"/>
      <c r="B249" s="95" t="s">
        <v>81</v>
      </c>
      <c r="C249" s="8" t="s">
        <v>11</v>
      </c>
      <c r="D249" s="8" t="s">
        <v>127</v>
      </c>
      <c r="E249" s="8" t="s">
        <v>27</v>
      </c>
      <c r="F249" s="8" t="s">
        <v>21</v>
      </c>
      <c r="G249" s="8" t="s">
        <v>31</v>
      </c>
      <c r="H249" s="181">
        <v>230.11893000000001</v>
      </c>
      <c r="I249" s="17">
        <v>147.98271</v>
      </c>
      <c r="J249" s="172">
        <f t="shared" si="23"/>
        <v>64.307056355598377</v>
      </c>
    </row>
    <row r="250" spans="1:10" s="6" customFormat="1" ht="20.25" hidden="1" customHeight="1">
      <c r="A250" s="11"/>
      <c r="B250" s="7" t="s">
        <v>155</v>
      </c>
      <c r="C250" s="170" t="s">
        <v>11</v>
      </c>
      <c r="D250" s="101" t="s">
        <v>75</v>
      </c>
      <c r="E250" s="101" t="s">
        <v>156</v>
      </c>
      <c r="F250" s="170"/>
      <c r="G250" s="170"/>
      <c r="H250" s="164">
        <f t="shared" ref="H250:I254" si="24">H251</f>
        <v>0</v>
      </c>
      <c r="I250" s="18">
        <f t="shared" si="24"/>
        <v>0</v>
      </c>
      <c r="J250" s="172" t="e">
        <f t="shared" si="23"/>
        <v>#DIV/0!</v>
      </c>
    </row>
    <row r="251" spans="1:10" ht="18" hidden="1" customHeight="1">
      <c r="A251" s="10"/>
      <c r="B251" s="9" t="s">
        <v>153</v>
      </c>
      <c r="C251" s="183" t="s">
        <v>11</v>
      </c>
      <c r="D251" s="8" t="s">
        <v>75</v>
      </c>
      <c r="E251" s="8" t="s">
        <v>15</v>
      </c>
      <c r="F251" s="183"/>
      <c r="G251" s="183"/>
      <c r="H251" s="171">
        <f t="shared" si="24"/>
        <v>0</v>
      </c>
      <c r="I251" s="17">
        <f t="shared" si="24"/>
        <v>0</v>
      </c>
      <c r="J251" s="172" t="e">
        <f t="shared" si="23"/>
        <v>#DIV/0!</v>
      </c>
    </row>
    <row r="252" spans="1:10" ht="26.25" hidden="1" customHeight="1">
      <c r="A252" s="10"/>
      <c r="B252" s="9" t="s">
        <v>16</v>
      </c>
      <c r="C252" s="183" t="s">
        <v>11</v>
      </c>
      <c r="D252" s="8" t="s">
        <v>75</v>
      </c>
      <c r="E252" s="8" t="s">
        <v>15</v>
      </c>
      <c r="F252" s="183" t="s">
        <v>17</v>
      </c>
      <c r="G252" s="183"/>
      <c r="H252" s="171">
        <f t="shared" si="24"/>
        <v>0</v>
      </c>
      <c r="I252" s="17">
        <f t="shared" si="24"/>
        <v>0</v>
      </c>
      <c r="J252" s="172" t="e">
        <f t="shared" si="23"/>
        <v>#DIV/0!</v>
      </c>
    </row>
    <row r="253" spans="1:10" ht="16.5" hidden="1" customHeight="1">
      <c r="A253" s="10"/>
      <c r="B253" s="9" t="s">
        <v>18</v>
      </c>
      <c r="C253" s="183" t="s">
        <v>11</v>
      </c>
      <c r="D253" s="8" t="s">
        <v>75</v>
      </c>
      <c r="E253" s="8" t="s">
        <v>15</v>
      </c>
      <c r="F253" s="183" t="s">
        <v>19</v>
      </c>
      <c r="G253" s="183"/>
      <c r="H253" s="171">
        <f t="shared" si="24"/>
        <v>0</v>
      </c>
      <c r="I253" s="17">
        <f t="shared" si="24"/>
        <v>0</v>
      </c>
      <c r="J253" s="172" t="e">
        <f t="shared" si="23"/>
        <v>#DIV/0!</v>
      </c>
    </row>
    <row r="254" spans="1:10" ht="27" hidden="1" customHeight="1">
      <c r="A254" s="10"/>
      <c r="B254" s="9" t="s">
        <v>55</v>
      </c>
      <c r="C254" s="183" t="s">
        <v>11</v>
      </c>
      <c r="D254" s="8" t="s">
        <v>75</v>
      </c>
      <c r="E254" s="8" t="s">
        <v>15</v>
      </c>
      <c r="F254" s="183" t="s">
        <v>56</v>
      </c>
      <c r="G254" s="183"/>
      <c r="H254" s="171">
        <f t="shared" si="24"/>
        <v>0</v>
      </c>
      <c r="I254" s="17">
        <f t="shared" si="24"/>
        <v>0</v>
      </c>
      <c r="J254" s="172" t="e">
        <f t="shared" si="23"/>
        <v>#DIV/0!</v>
      </c>
    </row>
    <row r="255" spans="1:10" ht="25.5" hidden="1" customHeight="1">
      <c r="A255" s="10"/>
      <c r="B255" s="9" t="s">
        <v>57</v>
      </c>
      <c r="C255" s="183" t="s">
        <v>11</v>
      </c>
      <c r="D255" s="8" t="s">
        <v>75</v>
      </c>
      <c r="E255" s="8" t="s">
        <v>15</v>
      </c>
      <c r="F255" s="183" t="s">
        <v>56</v>
      </c>
      <c r="G255" s="183" t="s">
        <v>35</v>
      </c>
      <c r="H255" s="171">
        <v>0</v>
      </c>
      <c r="I255" s="17">
        <v>0</v>
      </c>
      <c r="J255" s="172" t="e">
        <f t="shared" si="23"/>
        <v>#DIV/0!</v>
      </c>
    </row>
    <row r="256" spans="1:10" ht="27" hidden="1" customHeight="1">
      <c r="A256" s="10"/>
      <c r="B256" s="9" t="s">
        <v>82</v>
      </c>
      <c r="C256" s="183" t="s">
        <v>11</v>
      </c>
      <c r="D256" s="8" t="s">
        <v>127</v>
      </c>
      <c r="E256" s="8" t="s">
        <v>27</v>
      </c>
      <c r="F256" s="183" t="s">
        <v>83</v>
      </c>
      <c r="G256" s="183"/>
      <c r="H256" s="171">
        <f>H257+H258</f>
        <v>0</v>
      </c>
      <c r="I256" s="17"/>
      <c r="J256" s="172" t="e">
        <f t="shared" si="23"/>
        <v>#DIV/0!</v>
      </c>
    </row>
    <row r="257" spans="1:10" ht="27" hidden="1" customHeight="1">
      <c r="A257" s="10"/>
      <c r="B257" s="9" t="s">
        <v>80</v>
      </c>
      <c r="C257" s="183" t="s">
        <v>11</v>
      </c>
      <c r="D257" s="8" t="s">
        <v>127</v>
      </c>
      <c r="E257" s="8" t="s">
        <v>27</v>
      </c>
      <c r="F257" s="183" t="s">
        <v>83</v>
      </c>
      <c r="G257" s="183" t="s">
        <v>29</v>
      </c>
      <c r="H257" s="171"/>
      <c r="I257" s="17"/>
      <c r="J257" s="172" t="e">
        <f t="shared" si="23"/>
        <v>#DIV/0!</v>
      </c>
    </row>
    <row r="258" spans="1:10" ht="27" hidden="1" customHeight="1">
      <c r="A258" s="10"/>
      <c r="B258" s="9" t="s">
        <v>81</v>
      </c>
      <c r="C258" s="183" t="s">
        <v>11</v>
      </c>
      <c r="D258" s="8" t="s">
        <v>127</v>
      </c>
      <c r="E258" s="8" t="s">
        <v>27</v>
      </c>
      <c r="F258" s="183" t="s">
        <v>83</v>
      </c>
      <c r="G258" s="183" t="s">
        <v>31</v>
      </c>
      <c r="H258" s="171"/>
      <c r="I258" s="17"/>
      <c r="J258" s="172" t="e">
        <f t="shared" si="23"/>
        <v>#DIV/0!</v>
      </c>
    </row>
    <row r="259" spans="1:10" ht="21" customHeight="1">
      <c r="A259" s="258" t="s">
        <v>157</v>
      </c>
      <c r="B259" s="258"/>
      <c r="C259" s="99"/>
      <c r="D259" s="99"/>
      <c r="E259" s="99"/>
      <c r="F259" s="99"/>
      <c r="G259" s="99"/>
      <c r="H259" s="180">
        <f>H198+H153+H121+H112+H11+H195+H250+H148</f>
        <v>17441.905419999999</v>
      </c>
      <c r="I259" s="180">
        <f>I198+I153+I121+I112+I11+I195+I250+I148</f>
        <v>15531.228920000001</v>
      </c>
      <c r="J259" s="207">
        <f t="shared" si="23"/>
        <v>89.045482967651594</v>
      </c>
    </row>
    <row r="260" spans="1:10">
      <c r="I260" s="92"/>
      <c r="J260" s="92"/>
    </row>
  </sheetData>
  <mergeCells count="14">
    <mergeCell ref="A3:J3"/>
    <mergeCell ref="A10:A139"/>
    <mergeCell ref="A259:B259"/>
    <mergeCell ref="I8:I9"/>
    <mergeCell ref="J8:J9"/>
    <mergeCell ref="A8:A9"/>
    <mergeCell ref="B8:B9"/>
    <mergeCell ref="C8:C9"/>
    <mergeCell ref="D8:D9"/>
    <mergeCell ref="E8:E9"/>
    <mergeCell ref="F8:F9"/>
    <mergeCell ref="G8:G9"/>
    <mergeCell ref="H8:H9"/>
    <mergeCell ref="A5:J6"/>
  </mergeCells>
  <pageMargins left="0.78740157480314965" right="0.39370078740157483" top="0.27559055118110237" bottom="0.27559055118110237" header="0.15748031496062992" footer="0.31496062992125984"/>
  <pageSetup paperSize="9" scale="60" fitToHeight="2" orientation="portrait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zoomScale="110" zoomScaleNormal="110" workbookViewId="0">
      <selection activeCell="D13" sqref="D13"/>
    </sheetView>
  </sheetViews>
  <sheetFormatPr defaultColWidth="9.140625" defaultRowHeight="12.75"/>
  <cols>
    <col min="1" max="1" width="43.7109375" style="84" customWidth="1"/>
    <col min="2" max="2" width="27.140625" style="84" customWidth="1"/>
    <col min="3" max="3" width="17.5703125" style="84" customWidth="1"/>
    <col min="4" max="4" width="14" style="84" customWidth="1"/>
    <col min="5" max="5" width="13.140625" style="84" customWidth="1"/>
    <col min="6" max="16384" width="9.140625" style="84"/>
  </cols>
  <sheetData>
    <row r="1" spans="1:5" ht="15.75">
      <c r="A1" s="266" t="s">
        <v>317</v>
      </c>
      <c r="B1" s="266"/>
      <c r="C1" s="266"/>
      <c r="D1" s="266"/>
      <c r="E1" s="266"/>
    </row>
    <row r="2" spans="1:5" ht="15.75">
      <c r="A2" s="208"/>
      <c r="B2" s="208"/>
      <c r="C2" s="208"/>
      <c r="D2" s="208"/>
      <c r="E2" s="208" t="str">
        <f>'Прил 1'!E2</f>
        <v>к Постановлению №11 от 15 октября 2024 г</v>
      </c>
    </row>
    <row r="3" spans="1:5" ht="30.75" customHeight="1">
      <c r="A3" s="265" t="str">
        <f>'Прил 1'!A3:F3</f>
        <v xml:space="preserve"> "Об утверждении отчета об исполнении бюджета муниципального 
образования сельского поселения «Краснопартизанское» за 3 квартал 2024 год" 
</v>
      </c>
      <c r="B3" s="265"/>
      <c r="C3" s="265"/>
      <c r="D3" s="265"/>
      <c r="E3" s="265"/>
    </row>
    <row r="4" spans="1:5">
      <c r="A4" s="86"/>
      <c r="B4" s="86"/>
      <c r="C4" s="86"/>
      <c r="D4" s="86"/>
      <c r="E4" s="86"/>
    </row>
    <row r="5" spans="1:5" ht="18" customHeight="1">
      <c r="A5" s="269" t="s">
        <v>353</v>
      </c>
      <c r="B5" s="269"/>
      <c r="C5" s="269"/>
      <c r="D5" s="269"/>
      <c r="E5" s="269"/>
    </row>
    <row r="6" spans="1:5" ht="18" customHeight="1">
      <c r="A6" s="209"/>
      <c r="B6" s="209"/>
      <c r="C6" s="209"/>
      <c r="D6" s="209"/>
      <c r="E6" s="209"/>
    </row>
    <row r="7" spans="1:5" ht="12.75" customHeight="1">
      <c r="A7" s="263"/>
      <c r="B7" s="263"/>
      <c r="C7" s="263"/>
      <c r="D7" s="86"/>
      <c r="E7" s="210" t="s">
        <v>233</v>
      </c>
    </row>
    <row r="8" spans="1:5" ht="85.5" customHeight="1">
      <c r="A8" s="211" t="s">
        <v>316</v>
      </c>
      <c r="B8" s="212" t="s">
        <v>315</v>
      </c>
      <c r="C8" s="212" t="s">
        <v>305</v>
      </c>
      <c r="D8" s="212" t="s">
        <v>351</v>
      </c>
      <c r="E8" s="212" t="s">
        <v>303</v>
      </c>
    </row>
    <row r="9" spans="1:5" ht="31.5">
      <c r="A9" s="219" t="s">
        <v>314</v>
      </c>
      <c r="B9" s="213" t="s">
        <v>326</v>
      </c>
      <c r="C9" s="214">
        <f>C11+C12</f>
        <v>223.58041999999841</v>
      </c>
      <c r="D9" s="214">
        <f>D11+D12</f>
        <v>-457.13810999999987</v>
      </c>
      <c r="E9" s="215"/>
    </row>
    <row r="10" spans="1:5" ht="20.25" customHeight="1">
      <c r="A10" s="220" t="s">
        <v>313</v>
      </c>
      <c r="B10" s="216" t="s">
        <v>327</v>
      </c>
      <c r="C10" s="217">
        <v>-17218.325000000001</v>
      </c>
      <c r="D10" s="217">
        <v>-15988.367029999999</v>
      </c>
      <c r="E10" s="218">
        <f>D10/C10*100</f>
        <v>92.856692099841297</v>
      </c>
    </row>
    <row r="11" spans="1:5" ht="30.75" customHeight="1">
      <c r="A11" s="221" t="s">
        <v>312</v>
      </c>
      <c r="B11" s="216" t="s">
        <v>330</v>
      </c>
      <c r="C11" s="217">
        <f>C10</f>
        <v>-17218.325000000001</v>
      </c>
      <c r="D11" s="217">
        <f>D10</f>
        <v>-15988.367029999999</v>
      </c>
      <c r="E11" s="218">
        <f>D11/C11*100</f>
        <v>92.856692099841297</v>
      </c>
    </row>
    <row r="12" spans="1:5" ht="30" customHeight="1">
      <c r="A12" s="220" t="s">
        <v>311</v>
      </c>
      <c r="B12" s="216" t="s">
        <v>329</v>
      </c>
      <c r="C12" s="217">
        <v>17441.905419999999</v>
      </c>
      <c r="D12" s="217">
        <v>15531.22892</v>
      </c>
      <c r="E12" s="218">
        <f>D12/C12*100</f>
        <v>89.045482967651594</v>
      </c>
    </row>
    <row r="13" spans="1:5" ht="31.5" customHeight="1">
      <c r="A13" s="220" t="s">
        <v>310</v>
      </c>
      <c r="B13" s="216" t="s">
        <v>328</v>
      </c>
      <c r="C13" s="217">
        <f>C12</f>
        <v>17441.905419999999</v>
      </c>
      <c r="D13" s="217">
        <f>D12</f>
        <v>15531.22892</v>
      </c>
      <c r="E13" s="218">
        <f>D13/C13*100</f>
        <v>89.045482967651594</v>
      </c>
    </row>
    <row r="14" spans="1:5" ht="21" customHeight="1">
      <c r="A14" s="267" t="s">
        <v>309</v>
      </c>
      <c r="B14" s="268"/>
      <c r="C14" s="214">
        <f>C13+C10</f>
        <v>223.58041999999841</v>
      </c>
      <c r="D14" s="214">
        <f>D10+D12</f>
        <v>-457.13810999999987</v>
      </c>
      <c r="E14" s="215"/>
    </row>
    <row r="15" spans="1:5">
      <c r="A15" s="86"/>
      <c r="B15" s="86"/>
      <c r="C15" s="86"/>
      <c r="D15" s="86"/>
      <c r="E15" s="86"/>
    </row>
    <row r="16" spans="1:5">
      <c r="A16" s="85"/>
      <c r="B16" s="85"/>
      <c r="C16" s="85"/>
    </row>
    <row r="17" spans="1:3" ht="25.5" customHeight="1">
      <c r="A17" s="264"/>
      <c r="B17" s="264"/>
      <c r="C17" s="264"/>
    </row>
  </sheetData>
  <mergeCells count="6">
    <mergeCell ref="A7:C7"/>
    <mergeCell ref="A17:C17"/>
    <mergeCell ref="A3:E3"/>
    <mergeCell ref="A1:E1"/>
    <mergeCell ref="A14:B14"/>
    <mergeCell ref="A5:E5"/>
  </mergeCells>
  <pageMargins left="0.78740157480314965" right="0.3937007874015748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 1</vt:lpstr>
      <vt:lpstr>Прил 2</vt:lpstr>
      <vt:lpstr>Прил 3</vt:lpstr>
      <vt:lpstr>Прил 4</vt:lpstr>
      <vt:lpstr>Прил 5</vt:lpstr>
      <vt:lpstr>'Прил 4'!Заголовки_для_печати</vt:lpstr>
      <vt:lpstr>'Прил 3'!Область_печати</vt:lpstr>
      <vt:lpstr>'Прил 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Admin</cp:lastModifiedBy>
  <cp:lastPrinted>2024-09-17T06:16:53Z</cp:lastPrinted>
  <dcterms:created xsi:type="dcterms:W3CDTF">2020-07-23T03:32:54Z</dcterms:created>
  <dcterms:modified xsi:type="dcterms:W3CDTF">2024-10-17T04:21:40Z</dcterms:modified>
</cp:coreProperties>
</file>