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10" sheetId="1" r:id="rId1"/>
  </sheets>
  <definedNames>
    <definedName name="_xlnm.Print_Titles" localSheetId="0">'10'!$11:$12</definedName>
    <definedName name="_xlnm.Print_Area" localSheetId="0">'10'!$A$1:$J$244</definedName>
  </definedNames>
  <calcPr calcId="125725"/>
</workbook>
</file>

<file path=xl/calcChain.xml><?xml version="1.0" encoding="utf-8"?>
<calcChain xmlns="http://schemas.openxmlformats.org/spreadsheetml/2006/main">
  <c r="I188" i="1"/>
  <c r="H188"/>
  <c r="I206"/>
  <c r="H206"/>
  <c r="J210"/>
  <c r="J170"/>
  <c r="I169"/>
  <c r="J169" s="1"/>
  <c r="H169"/>
  <c r="I183"/>
  <c r="J115"/>
  <c r="I114"/>
  <c r="H114"/>
  <c r="I98"/>
  <c r="H98"/>
  <c r="I95"/>
  <c r="I94" s="1"/>
  <c r="H95"/>
  <c r="H94" s="1"/>
  <c r="I27"/>
  <c r="H27"/>
  <c r="I42"/>
  <c r="H42"/>
  <c r="J41"/>
  <c r="J40"/>
  <c r="J39"/>
  <c r="J23"/>
  <c r="J22"/>
  <c r="I21"/>
  <c r="H21"/>
  <c r="J114" l="1"/>
  <c r="J98"/>
  <c r="J95"/>
  <c r="J21"/>
  <c r="J19" l="1"/>
  <c r="J20"/>
  <c r="J28"/>
  <c r="J29"/>
  <c r="J31"/>
  <c r="J32"/>
  <c r="J34"/>
  <c r="J36"/>
  <c r="J38"/>
  <c r="J43"/>
  <c r="J44"/>
  <c r="J45"/>
  <c r="J47"/>
  <c r="J49"/>
  <c r="J51"/>
  <c r="J52"/>
  <c r="J53"/>
  <c r="J54"/>
  <c r="J55"/>
  <c r="J56"/>
  <c r="J57"/>
  <c r="J58"/>
  <c r="J60"/>
  <c r="J62"/>
  <c r="J64"/>
  <c r="J69"/>
  <c r="J71"/>
  <c r="J76"/>
  <c r="J77"/>
  <c r="J78"/>
  <c r="J79"/>
  <c r="J80"/>
  <c r="J81"/>
  <c r="J82"/>
  <c r="J83"/>
  <c r="J84"/>
  <c r="J85"/>
  <c r="J86"/>
  <c r="J87"/>
  <c r="J88"/>
  <c r="J89"/>
  <c r="J90"/>
  <c r="J91"/>
  <c r="J96"/>
  <c r="J100"/>
  <c r="J106"/>
  <c r="J107"/>
  <c r="J108"/>
  <c r="J109"/>
  <c r="J117"/>
  <c r="J119"/>
  <c r="J121"/>
  <c r="J122"/>
  <c r="J123"/>
  <c r="J124"/>
  <c r="J125"/>
  <c r="J126"/>
  <c r="J127"/>
  <c r="J128"/>
  <c r="J130"/>
  <c r="J132"/>
  <c r="J134"/>
  <c r="J139"/>
  <c r="J144"/>
  <c r="J150"/>
  <c r="J152"/>
  <c r="J153"/>
  <c r="J155"/>
  <c r="J157"/>
  <c r="J159"/>
  <c r="J162"/>
  <c r="J166"/>
  <c r="J168"/>
  <c r="J172"/>
  <c r="J174"/>
  <c r="J176"/>
  <c r="J178"/>
  <c r="J180"/>
  <c r="J182"/>
  <c r="J184"/>
  <c r="J190"/>
  <c r="J191"/>
  <c r="J192"/>
  <c r="J193"/>
  <c r="J195"/>
  <c r="J196"/>
  <c r="J197"/>
  <c r="J199"/>
  <c r="J201"/>
  <c r="J203"/>
  <c r="J205"/>
  <c r="J207"/>
  <c r="J208"/>
  <c r="J209"/>
  <c r="J212"/>
  <c r="J213"/>
  <c r="J214"/>
  <c r="J215"/>
  <c r="J216"/>
  <c r="J222"/>
  <c r="J226"/>
  <c r="J228"/>
  <c r="J233"/>
  <c r="J234"/>
  <c r="J240"/>
  <c r="J242"/>
  <c r="J243"/>
  <c r="I232"/>
  <c r="I231" s="1"/>
  <c r="I230" s="1"/>
  <c r="I229" s="1"/>
  <c r="I227"/>
  <c r="I211"/>
  <c r="I181"/>
  <c r="I179"/>
  <c r="I171"/>
  <c r="I158"/>
  <c r="I156"/>
  <c r="I154"/>
  <c r="I133"/>
  <c r="I116"/>
  <c r="I105"/>
  <c r="I104" s="1"/>
  <c r="I103" s="1"/>
  <c r="I102" s="1"/>
  <c r="I101" s="1"/>
  <c r="I75"/>
  <c r="I70"/>
  <c r="I68"/>
  <c r="I63"/>
  <c r="I46"/>
  <c r="I18"/>
  <c r="H241"/>
  <c r="J241" s="1"/>
  <c r="H239"/>
  <c r="H238" s="1"/>
  <c r="H237" s="1"/>
  <c r="H236" s="1"/>
  <c r="H235" s="1"/>
  <c r="J235" s="1"/>
  <c r="H232"/>
  <c r="H231" s="1"/>
  <c r="H230" s="1"/>
  <c r="H229" s="1"/>
  <c r="H227"/>
  <c r="H225"/>
  <c r="H224" s="1"/>
  <c r="H223" s="1"/>
  <c r="J223" s="1"/>
  <c r="H221"/>
  <c r="H220" s="1"/>
  <c r="H219" s="1"/>
  <c r="H218" s="1"/>
  <c r="H217" s="1"/>
  <c r="J217" s="1"/>
  <c r="H211"/>
  <c r="H204"/>
  <c r="J204" s="1"/>
  <c r="H202"/>
  <c r="J202" s="1"/>
  <c r="H200"/>
  <c r="J200" s="1"/>
  <c r="H198"/>
  <c r="J198" s="1"/>
  <c r="H194"/>
  <c r="J194" s="1"/>
  <c r="H189"/>
  <c r="J189" s="1"/>
  <c r="H183"/>
  <c r="H181"/>
  <c r="H179"/>
  <c r="H177"/>
  <c r="J177" s="1"/>
  <c r="H175"/>
  <c r="J175" s="1"/>
  <c r="H173"/>
  <c r="J173" s="1"/>
  <c r="H171"/>
  <c r="H164" s="1"/>
  <c r="H167"/>
  <c r="J167" s="1"/>
  <c r="H165"/>
  <c r="H161"/>
  <c r="J161" s="1"/>
  <c r="H158"/>
  <c r="H156"/>
  <c r="H154"/>
  <c r="H151"/>
  <c r="J151" s="1"/>
  <c r="H149"/>
  <c r="J149" s="1"/>
  <c r="H143"/>
  <c r="H142" s="1"/>
  <c r="H141" s="1"/>
  <c r="H140" s="1"/>
  <c r="J140" s="1"/>
  <c r="H138"/>
  <c r="H137" s="1"/>
  <c r="H136" s="1"/>
  <c r="H135" s="1"/>
  <c r="J135" s="1"/>
  <c r="H133"/>
  <c r="H131"/>
  <c r="J131" s="1"/>
  <c r="H129"/>
  <c r="J129" s="1"/>
  <c r="H120"/>
  <c r="J120" s="1"/>
  <c r="H118"/>
  <c r="J118" s="1"/>
  <c r="H116"/>
  <c r="H113" s="1"/>
  <c r="H105"/>
  <c r="H104" s="1"/>
  <c r="H103" s="1"/>
  <c r="H102" s="1"/>
  <c r="H101" s="1"/>
  <c r="H75"/>
  <c r="H74" s="1"/>
  <c r="H73" s="1"/>
  <c r="H72" s="1"/>
  <c r="H70"/>
  <c r="H68"/>
  <c r="H63"/>
  <c r="H61"/>
  <c r="J61" s="1"/>
  <c r="H59"/>
  <c r="J59" s="1"/>
  <c r="H50"/>
  <c r="J50" s="1"/>
  <c r="H48"/>
  <c r="J48" s="1"/>
  <c r="H46"/>
  <c r="J42"/>
  <c r="H37"/>
  <c r="J37" s="1"/>
  <c r="H35"/>
  <c r="J35" s="1"/>
  <c r="H33"/>
  <c r="J33" s="1"/>
  <c r="H30"/>
  <c r="J30" s="1"/>
  <c r="H18"/>
  <c r="I164" l="1"/>
  <c r="H26"/>
  <c r="I113"/>
  <c r="I26"/>
  <c r="I15"/>
  <c r="I17"/>
  <c r="H67"/>
  <c r="H66" s="1"/>
  <c r="H65" s="1"/>
  <c r="H112"/>
  <c r="H111" s="1"/>
  <c r="H110" s="1"/>
  <c r="H163"/>
  <c r="H160" s="1"/>
  <c r="H187"/>
  <c r="H186" s="1"/>
  <c r="H185" s="1"/>
  <c r="H17"/>
  <c r="H16" s="1"/>
  <c r="H15" s="1"/>
  <c r="H25"/>
  <c r="H24" s="1"/>
  <c r="J18"/>
  <c r="J46"/>
  <c r="J63"/>
  <c r="J68"/>
  <c r="J75"/>
  <c r="I93"/>
  <c r="I92" s="1"/>
  <c r="J156"/>
  <c r="J171"/>
  <c r="J181"/>
  <c r="J211"/>
  <c r="J227"/>
  <c r="J239"/>
  <c r="J237"/>
  <c r="J225"/>
  <c r="J221"/>
  <c r="J219"/>
  <c r="J165"/>
  <c r="J143"/>
  <c r="J141"/>
  <c r="J137"/>
  <c r="J27"/>
  <c r="J70"/>
  <c r="J101"/>
  <c r="J116"/>
  <c r="J133"/>
  <c r="J154"/>
  <c r="J158"/>
  <c r="J179"/>
  <c r="J183"/>
  <c r="J206"/>
  <c r="J229"/>
  <c r="J238"/>
  <c r="J236"/>
  <c r="J224"/>
  <c r="J220"/>
  <c r="J218"/>
  <c r="J142"/>
  <c r="J138"/>
  <c r="J136"/>
  <c r="J232"/>
  <c r="J230"/>
  <c r="J231"/>
  <c r="J104"/>
  <c r="J102"/>
  <c r="J105"/>
  <c r="J103"/>
  <c r="J97"/>
  <c r="I74"/>
  <c r="H93"/>
  <c r="H92" s="1"/>
  <c r="I148"/>
  <c r="H148"/>
  <c r="H147" s="1"/>
  <c r="H146" s="1"/>
  <c r="H145" s="1"/>
  <c r="I67"/>
  <c r="H14" l="1"/>
  <c r="H244" s="1"/>
  <c r="H13" s="1"/>
  <c r="J17"/>
  <c r="J94"/>
  <c r="J15"/>
  <c r="J92"/>
  <c r="I16"/>
  <c r="J16" s="1"/>
  <c r="J93"/>
  <c r="I187"/>
  <c r="J188"/>
  <c r="I163"/>
  <c r="J164"/>
  <c r="I147"/>
  <c r="J148"/>
  <c r="I112"/>
  <c r="J113"/>
  <c r="J74"/>
  <c r="I73"/>
  <c r="I66"/>
  <c r="J67"/>
  <c r="J26"/>
  <c r="I25"/>
  <c r="I186" l="1"/>
  <c r="J187"/>
  <c r="I160"/>
  <c r="J160" s="1"/>
  <c r="J163"/>
  <c r="I146"/>
  <c r="J147"/>
  <c r="I111"/>
  <c r="I110" s="1"/>
  <c r="J112"/>
  <c r="J73"/>
  <c r="I72"/>
  <c r="J72" s="1"/>
  <c r="I65"/>
  <c r="J65" s="1"/>
  <c r="J66"/>
  <c r="J25"/>
  <c r="I24"/>
  <c r="I185" l="1"/>
  <c r="J185" s="1"/>
  <c r="J186"/>
  <c r="J146"/>
  <c r="I145"/>
  <c r="J145" s="1"/>
  <c r="J110"/>
  <c r="J111"/>
  <c r="J24"/>
  <c r="I14"/>
  <c r="I244" l="1"/>
  <c r="I13" s="1"/>
  <c r="J13" s="1"/>
  <c r="J14"/>
  <c r="J244" l="1"/>
</calcChain>
</file>

<file path=xl/sharedStrings.xml><?xml version="1.0" encoding="utf-8"?>
<sst xmlns="http://schemas.openxmlformats.org/spreadsheetml/2006/main" count="1136" uniqueCount="170">
  <si>
    <t xml:space="preserve">                                              </t>
  </si>
  <si>
    <t>(тыс. рублей)</t>
  </si>
  <si>
    <t>№ п/п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</si>
  <si>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</si>
  <si>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</si>
  <si>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</si>
  <si>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</si>
  <si>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</si>
  <si>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</si>
  <si>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Сумма</t>
  </si>
  <si>
    <t>Администрация МО СП "Краснопартизанское"</t>
  </si>
  <si>
    <t>991</t>
  </si>
  <si>
    <t>ОБЩЕГОСУДАРСТВЕННЫЕ ВОПРОСЫ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</si>
  <si>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</si>
  <si>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</si>
  <si>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</si>
  <si>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Непрограммные расходы органов местного самоуправления</t>
  </si>
  <si>
    <t>9900000000</t>
  </si>
  <si>
    <t>Непрограммные расходы</t>
  </si>
  <si>
    <t>9990000000</t>
  </si>
  <si>
    <t>Первоочередные расходы</t>
  </si>
  <si>
    <t>9990070200</t>
  </si>
  <si>
    <t>Фонд оплаты труда государственных (муниципальных) органов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</si>
  <si>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</si>
  <si>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                                         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</si>
  <si>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</si>
  <si>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</si>
  <si>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</si>
  <si>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</si>
  <si>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</si>
  <si>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</si>
  <si>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</si>
  <si>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      </t>
  </si>
  <si>
    <t>Прочие расходы</t>
  </si>
  <si>
    <t>Прочая закупка товаров, работ и услуг</t>
  </si>
  <si>
    <t>244</t>
  </si>
  <si>
    <t>Уплата прочих налогов, сборов и иных платежей</t>
  </si>
  <si>
    <t>852</t>
  </si>
  <si>
    <t>Уплата налога на имущество муниципальных бюджетных,автономных, казенных организаций</t>
  </si>
  <si>
    <t>9990070300</t>
  </si>
  <si>
    <t>Уплата налога на имущество организаций и земельного налога</t>
  </si>
  <si>
    <t>851</t>
  </si>
  <si>
    <t xml:space="preserve"> Обеспечение профессиональной переподготовки, повышение квалификации глав муниципальных образований и муниципальных служащих
</t>
  </si>
  <si>
    <t>9990072870</t>
  </si>
  <si>
    <t>Прочая закупка товаров, работ и услуг для обеспечения для государственных (муниципальных) нужд</t>
  </si>
  <si>
    <t>Развитие муниципальной службы в МО "Хоринский район"</t>
  </si>
  <si>
    <t>99900S0100</t>
  </si>
  <si>
    <t>Центральный аппарат</t>
  </si>
  <si>
    <t>9990091010</t>
  </si>
  <si>
    <t>Уплата прочих налогов, сборов и  иных платежей</t>
  </si>
  <si>
    <t>Уплата иных платежей</t>
  </si>
  <si>
    <t>853</t>
  </si>
  <si>
    <t>Мероприятия на выравнивание уровня бюджетной обеспеченности за счет субвенций бюджетам муниципальных районов на осуществление полномочий по расчету и предоставлению дотаций поселениям</t>
  </si>
  <si>
    <t>9990073090</t>
  </si>
  <si>
    <t xml:space="preserve">Прочая закупка товаров, работ и услуг </t>
  </si>
  <si>
    <t xml:space="preserve">Межбюджетные трансферты для премирования победителей и призерам республиканского конкурса «Лучшее территориальное общественное самоуправление» </t>
  </si>
  <si>
    <t>9990074030</t>
  </si>
  <si>
    <t>Прочая закупка товаров, работ и услуг для обеспечения
государственных (муниципальных) нужд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</si>
  <si>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</si>
  <si>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</si>
  <si>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</si>
  <si>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Межбюджетные трансферты на осуществление части полномочий по формированию и исполнению бюджета поселения</t>
  </si>
  <si>
    <t>9994101</t>
  </si>
  <si>
    <t>Иные межбюджетные трансферты</t>
  </si>
  <si>
    <t>540</t>
  </si>
  <si>
    <t xml:space="preserve">Межбюджетные трансферты на осуществление части полномочий по ксо </t>
  </si>
  <si>
    <t>9994102</t>
  </si>
  <si>
    <t>Прочие платежи</t>
  </si>
  <si>
    <t>9990080100</t>
  </si>
  <si>
    <t>Межбюджетные трансферты для премирования победителей и призерам республиканского конкурса «Лучшее территориальное общественное самоуправление»</t>
  </si>
  <si>
    <t>06</t>
  </si>
  <si>
    <t xml:space="preserve"> Межбюджетные трансферты на осуществление части полномочий  ЦБ сельских поселений</t>
  </si>
  <si>
    <t>99900P0100</t>
  </si>
  <si>
    <t>Межбюджетные трансферты на осуществление части полномочий  КСО сельских поселений</t>
  </si>
  <si>
    <t>99900P0200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</si>
  <si>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</si>
  <si>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</si>
  <si>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</si>
  <si>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</si>
  <si>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</si>
  <si>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</si>
  <si>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 xml:space="preserve">Фонд оплаты труда казенных учреждений
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</si>
  <si>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</si>
  <si>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Обеспечение деятельности казенных учреждений</t>
  </si>
  <si>
    <t>9990020100</t>
  </si>
  <si>
    <t>Межбюджетные трансферты для премирования победителей и призеров республиканского конкурса «Лучшее территориальное общественное самоуправление»</t>
  </si>
  <si>
    <t>Иные выплаты населению</t>
  </si>
  <si>
    <t>360</t>
  </si>
  <si>
    <t xml:space="preserve">Межбюджетные трансферты на осуществление части полномочий по земельному контролю в границах поселения  </t>
  </si>
  <si>
    <t>99900P0500</t>
  </si>
  <si>
    <t xml:space="preserve">  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</si>
  <si>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</si>
  <si>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</si>
  <si>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</si>
  <si>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9990051180</t>
  </si>
  <si>
    <t xml:space="preserve"> </t>
  </si>
  <si>
    <t>НАЦИОНАЛЬНАЯ БЕЗОПАСНОСТЬ И ПРАВООХРАНИТЕЛЬНАЯ ДЕЯТЕЛЬНОСТЬ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</si>
  <si>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</si>
  <si>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</si>
  <si>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122</t>
  </si>
  <si>
    <t>10</t>
  </si>
  <si>
    <t>Другие вопросы в области национальной безопасности и правоохранительной деятельности</t>
  </si>
  <si>
    <t>Прочие мероприятия, связанные с выполнением обязательств органов местного самоуправления</t>
  </si>
  <si>
    <t>999 8290</t>
  </si>
  <si>
    <t>99900R0100</t>
  </si>
  <si>
    <t>Межбюджетные трансферты на опашку минерализованных полос</t>
  </si>
  <si>
    <t>Прочая закупка товаров, работ и услугдля обеспечения государственных (муниципальных) нужд</t>
  </si>
  <si>
    <t>Межбюджетные трансферты на осуществление части полномочий для проведения профилактических мероприятий по обеспечению пожарной безопасности на территориях сельских поселений</t>
  </si>
  <si>
    <t>99900R0400</t>
  </si>
  <si>
    <t>Другие вопросы в области национальной экономики</t>
  </si>
  <si>
    <t>ЖИЛИЩНО - КОММУНАЛЬНОЕ ХОЗЯЙСТВО</t>
  </si>
  <si>
    <t>05</t>
  </si>
  <si>
    <t xml:space="preserve">Коммунальное хозяйство </t>
  </si>
  <si>
    <t>Прочая закупка товаров, работ и услуг для обеспечения
муниципальных нужд</t>
  </si>
  <si>
    <r>
      <t xml:space="preserve">Мероприятия </t>
    </r>
    <r>
      <rPr>
        <sz val="10"/>
        <color indexed="8"/>
        <rFont val="Times New Roman"/>
        <family val="1"/>
        <charset val="204"/>
      </rPr>
      <t>по организации в границах поселения водоснабжения населения, водоотведения</t>
    </r>
  </si>
  <si>
    <t>Благоустройство</t>
  </si>
  <si>
    <t>Иные МБТ на поддержку гражданских инициатив "Народный бюджет"</t>
  </si>
  <si>
    <t>999072140</t>
  </si>
  <si>
    <t>Межбюджетные трансферты на осуществление части полномочий по муниципальному контролю в сфере благоустройства в 2020-2024гг</t>
  </si>
  <si>
    <t>99900Р0300</t>
  </si>
  <si>
    <t>Иные МБТ на поддержку гражданских инициатив "Народный бюджет" за счет МБ</t>
  </si>
  <si>
    <t>999080200</t>
  </si>
  <si>
    <t>Межбюджетные трансферты на осуществление части полномочий по ликвидации несанкционировнных свалок на территориях сельских поселений</t>
  </si>
  <si>
    <t>99900R0300</t>
  </si>
  <si>
    <t>Межбюджетные трансферты на осуществление части полномочий по муниципальному контролю в сфере благоустройства в 2014-2019гг</t>
  </si>
  <si>
    <t>99900P0300</t>
  </si>
  <si>
    <t xml:space="preserve">Межбюджетные трансферты на исполнение полномочий по ликвидации, уборке и буртованию твердых отходов на свалках (в том числе несанкционированных), расположенных на территории сельских поселений </t>
  </si>
  <si>
    <t>9990080300</t>
  </si>
  <si>
    <t>КУЛЬТУРА, КИНЕМАТОГРАФИЯ</t>
  </si>
  <si>
    <t>08</t>
  </si>
  <si>
    <t>Культура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</si>
  <si>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(МБ)</t>
  </si>
  <si>
    <t>9990020400</t>
  </si>
  <si>
    <t>Закупка товаров, работ, услуг в целях капитального ремонта государственного (муниципального) имущества</t>
  </si>
  <si>
    <t>243</t>
  </si>
  <si>
    <t>Межбюджетные трансферты на 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 (РБ)</t>
  </si>
  <si>
    <t>9990072140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</si>
  <si>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(МБ)</t>
  </si>
  <si>
    <t>99900S0400</t>
  </si>
  <si>
    <t>Закупка товаров, работ, услуг в целях капитального
ремонта государственного (муниципального) имущества</t>
  </si>
  <si>
    <t>Межбюджетные трансферты на развитие обществнной инфраструктуры, капитальный ремонт, реконструкцию, строительство объектов образования, физической культуры и спорта, культуры, дорожног хозяйства, жилищно-коммунального хозяйства (РБ)</t>
  </si>
  <si>
    <t>99900S2140</t>
  </si>
  <si>
    <t xml:space="preserve">Межбюджетные трансферты на осуществление полномочий для организации досуга и обеспечения жителей поселения услугами организации культуры </t>
  </si>
  <si>
    <t>99900P0401</t>
  </si>
  <si>
    <t>Межбюджетные трансферты на ИРО по увеличению ФОТ основного персонала отрасли "Культура"</t>
  </si>
  <si>
    <t>99900P0402</t>
  </si>
  <si>
    <t>Межбюджетные трансферты бюджетам муниципальных районов (городских округов) на повышение средней заработной платы работников муниципальных учреждений отрасли отрасли культуры на 2017 год</t>
  </si>
  <si>
    <t>99900P0403</t>
  </si>
  <si>
    <t>СОЦИАЛЬНАЯ ПОЛИТИКА</t>
  </si>
  <si>
    <t>Пенсионное обеспечение</t>
  </si>
  <si>
    <t>Публичные нормативные обязательства</t>
  </si>
  <si>
    <t>9990060100</t>
  </si>
  <si>
    <t xml:space="preserve"> Иные пенсии, социальные доплаты к пенсиям</t>
  </si>
  <si>
    <t>312</t>
  </si>
  <si>
    <t>ФИЗИЧЕСКАЯ КУЛЬТУРА И СПОРТ</t>
  </si>
  <si>
    <t>Массовый спорт</t>
  </si>
  <si>
    <t>Другие вопросы в области культуры, кинематографии</t>
  </si>
  <si>
    <t>Физическая  культура и спорт</t>
  </si>
  <si>
    <t>00</t>
  </si>
  <si>
    <t>ВСЕГО РАСХОДОВ</t>
  </si>
  <si>
    <t>Приложение №4</t>
  </si>
  <si>
    <t>Ведомственная структура расходов местного бюджета</t>
  </si>
  <si>
    <t>Исполнение</t>
  </si>
  <si>
    <t>% исполнения</t>
  </si>
  <si>
    <t>9990091040</t>
  </si>
  <si>
    <t>247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</si>
  <si>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</si>
  <si>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</si>
  <si>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>9990080200</t>
  </si>
  <si>
    <t xml:space="preserve">к Постановлению №13 от 06.10.2022г  "Об утверждении отчета об исполнении бюджета муниципального 
образования сельского поселения «Краснопартизанское» за 9 месяцев 2022г." 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</si>
</sst>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"/>
    <numFmt numFmtId="166" formatCode="0.0000"/>
    <numFmt numFmtId="167" formatCode="0.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1" fillId="0" borderId="0" xfId="0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49" fontId="1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3" fillId="2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3" borderId="0" xfId="0" applyFont="1" applyFill="1"/>
    <xf numFmtId="49" fontId="8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/>
    </xf>
    <xf numFmtId="0" fontId="1" fillId="0" borderId="1" xfId="0" applyFont="1" applyBorder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0" xfId="0" applyFont="1"/>
    <xf numFmtId="0" fontId="2" fillId="0" borderId="0" xfId="0" applyFont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167" fontId="1" fillId="4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7" fontId="1" fillId="3" borderId="2" xfId="0" applyNumberFormat="1" applyFont="1" applyFill="1" applyBorder="1" applyAlignment="1">
      <alignment horizontal="center" vertical="center" wrapText="1"/>
    </xf>
    <xf numFmtId="167" fontId="14" fillId="3" borderId="2" xfId="1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1" fillId="0" borderId="2" xfId="1" applyNumberFormat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>
      <alignment horizontal="center" vertical="center" wrapText="1"/>
    </xf>
    <xf numFmtId="167" fontId="8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7" fontId="8" fillId="3" borderId="2" xfId="1" applyNumberFormat="1" applyFont="1" applyFill="1" applyBorder="1" applyAlignment="1">
      <alignment horizontal="center" vertical="center" wrapText="1"/>
    </xf>
    <xf numFmtId="167" fontId="2" fillId="3" borderId="2" xfId="1" applyNumberFormat="1" applyFont="1" applyFill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8" fillId="0" borderId="0" xfId="0" applyFont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функциональн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5"/>
  <sheetViews>
    <sheetView tabSelected="1" view="pageBreakPreview" zoomScale="130" zoomScaleNormal="100" zoomScaleSheetLayoutView="130" workbookViewId="0">
      <selection activeCell="D11" sqref="D11:D12"/>
    </sheetView>
  </sheetViews>
  <sheetFormatPr defaultRowHeight="12.75"/>
  <cols>
    <col min="1" max="1" width="5" style="1" customWidth="1"/>
    <col min="2" max="2" width="44.5703125" style="1" customWidth="1"/>
    <col min="3" max="3" width="7.85546875" style="1" customWidth="1"/>
    <col min="4" max="4" width="5.7109375" style="1" customWidth="1"/>
    <col min="5" max="5" width="6.42578125" style="1" customWidth="1"/>
    <col min="6" max="6" width="12" style="1" customWidth="1"/>
    <col min="7" max="7" width="7.85546875" style="1" customWidth="1"/>
    <col min="8" max="8" width="16" style="1" customWidth="1"/>
    <col min="9" max="9" width="11.28515625" style="1" customWidth="1"/>
    <col min="10" max="10" width="10.5703125" style="1" customWidth="1"/>
    <col min="11" max="16384" width="9.140625" style="1"/>
  </cols>
  <sheetData>
    <row r="1" spans="1:10" ht="15.75" customHeight="1">
      <c r="C1" s="1" t="s">
        <v>0</v>
      </c>
      <c r="I1" s="2"/>
      <c r="J1" s="2" t="s">
        <v>160</v>
      </c>
    </row>
    <row r="2" spans="1:10">
      <c r="A2" s="129" t="s">
        <v>169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2.7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</row>
    <row r="4" spans="1:10">
      <c r="A4" s="129"/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2.75" customHeight="1">
      <c r="B5" s="4"/>
      <c r="H5" s="2"/>
    </row>
    <row r="6" spans="1:10" ht="15">
      <c r="B6" s="5"/>
      <c r="G6" s="3"/>
      <c r="H6" s="2"/>
    </row>
    <row r="7" spans="1:10" ht="15">
      <c r="B7" s="5"/>
      <c r="C7" s="2"/>
      <c r="G7" s="3"/>
    </row>
    <row r="8" spans="1:10" ht="12.75" customHeight="1">
      <c r="A8" s="122"/>
      <c r="B8" s="130" t="s">
        <v>161</v>
      </c>
      <c r="C8" s="130"/>
      <c r="D8" s="130"/>
      <c r="E8" s="130"/>
      <c r="F8" s="130"/>
      <c r="G8" s="130"/>
      <c r="H8" s="130"/>
    </row>
    <row r="9" spans="1:10" ht="17.25" customHeight="1">
      <c r="A9" s="122"/>
      <c r="B9" s="130"/>
      <c r="C9" s="130"/>
      <c r="D9" s="130"/>
      <c r="E9" s="130"/>
      <c r="F9" s="130"/>
      <c r="G9" s="130"/>
      <c r="H9" s="130"/>
    </row>
    <row r="10" spans="1:10" ht="12.75" customHeight="1">
      <c r="B10" s="6"/>
      <c r="C10" s="7"/>
      <c r="H10" s="8"/>
      <c r="J10" s="8" t="s">
        <v>1</v>
      </c>
    </row>
    <row r="11" spans="1:10">
      <c r="A11" s="127" t="s">
        <v>2</v>
      </c>
      <c r="B11" s="127" t="s">
        <v>3</v>
      </c>
      <c r="C11" s="131" t="s">
        <v>4</v>
      </c>
      <c r="D11" s="131" t="s">
        <v>5</v>
      </c>
      <c r="E11" s="131" t="s">
        <v>6</v>
      </c>
      <c r="F11" s="131" t="s">
        <v>7</v>
      </c>
      <c r="G11" s="131" t="s">
        <v>8</v>
      </c>
      <c r="H11" s="132" t="s">
        <v>9</v>
      </c>
      <c r="I11" s="128" t="s">
        <v>162</v>
      </c>
      <c r="J11" s="128" t="s">
        <v>163</v>
      </c>
    </row>
    <row r="12" spans="1:10">
      <c r="A12" s="127"/>
      <c r="B12" s="127"/>
      <c r="C12" s="131"/>
      <c r="D12" s="131"/>
      <c r="E12" s="131"/>
      <c r="F12" s="131"/>
      <c r="G12" s="131"/>
      <c r="H12" s="132"/>
      <c r="I12" s="128"/>
      <c r="J12" s="128"/>
    </row>
    <row r="13" spans="1:10" s="11" customFormat="1">
      <c r="A13" s="126">
        <v>1</v>
      </c>
      <c r="B13" s="9" t="s">
        <v>10</v>
      </c>
      <c r="C13" s="10" t="s">
        <v>11</v>
      </c>
      <c r="D13" s="10"/>
      <c r="E13" s="10"/>
      <c r="F13" s="10"/>
      <c r="G13" s="10"/>
      <c r="H13" s="80">
        <f>H244</f>
        <v>5599.8568799999994</v>
      </c>
      <c r="I13" s="80">
        <f>I244</f>
        <v>4026.4836199999995</v>
      </c>
      <c r="J13" s="26">
        <f>I13/H13*100</f>
        <v>71.903330857984358</v>
      </c>
    </row>
    <row r="14" spans="1:10" s="11" customFormat="1" ht="15.75">
      <c r="A14" s="126"/>
      <c r="B14" s="12" t="s">
        <v>12</v>
      </c>
      <c r="C14" s="13">
        <v>991</v>
      </c>
      <c r="D14" s="14" t="s">
        <v>13</v>
      </c>
      <c r="E14" s="14"/>
      <c r="F14" s="15"/>
      <c r="G14" s="16"/>
      <c r="H14" s="81">
        <f>H15+H24+H65+H72+H92</f>
        <v>2507.02522</v>
      </c>
      <c r="I14" s="81">
        <f>I15+I24+I65+I72+I77+I92</f>
        <v>2003.3094999999996</v>
      </c>
      <c r="J14" s="115">
        <f>I14/H14*100</f>
        <v>79.907831960302317</v>
      </c>
    </row>
    <row r="15" spans="1:10" ht="38.25">
      <c r="A15" s="126"/>
      <c r="B15" s="17" t="s">
        <v>14</v>
      </c>
      <c r="C15" s="18" t="s">
        <v>11</v>
      </c>
      <c r="D15" s="19" t="s">
        <v>13</v>
      </c>
      <c r="E15" s="19" t="s">
        <v>15</v>
      </c>
      <c r="F15" s="20"/>
      <c r="G15" s="21"/>
      <c r="H15" s="82">
        <f>H16</f>
        <v>713.57141999999999</v>
      </c>
      <c r="I15" s="82">
        <f t="shared" ref="I15" si="0">I18</f>
        <v>536.45762999999999</v>
      </c>
      <c r="J15" s="26">
        <f>I15/H15*100</f>
        <v>75.179248350501481</v>
      </c>
    </row>
    <row r="16" spans="1:10" ht="25.5">
      <c r="A16" s="126"/>
      <c r="B16" s="22" t="s">
        <v>16</v>
      </c>
      <c r="C16" s="18" t="s">
        <v>11</v>
      </c>
      <c r="D16" s="23" t="s">
        <v>13</v>
      </c>
      <c r="E16" s="23" t="s">
        <v>15</v>
      </c>
      <c r="F16" s="20" t="s">
        <v>17</v>
      </c>
      <c r="G16" s="21"/>
      <c r="H16" s="83">
        <f>H17</f>
        <v>713.57141999999999</v>
      </c>
      <c r="I16" s="83">
        <f t="shared" ref="I16" si="1">I17</f>
        <v>536.45762999999999</v>
      </c>
      <c r="J16" s="26">
        <f t="shared" ref="J16:J76" si="2">I16/H16*100</f>
        <v>75.179248350501481</v>
      </c>
    </row>
    <row r="17" spans="1:10" ht="15.75">
      <c r="A17" s="126"/>
      <c r="B17" s="22" t="s">
        <v>18</v>
      </c>
      <c r="C17" s="18" t="s">
        <v>11</v>
      </c>
      <c r="D17" s="23" t="s">
        <v>13</v>
      </c>
      <c r="E17" s="23" t="s">
        <v>15</v>
      </c>
      <c r="F17" s="20" t="s">
        <v>19</v>
      </c>
      <c r="G17" s="21"/>
      <c r="H17" s="83">
        <f>H18+H21</f>
        <v>713.57141999999999</v>
      </c>
      <c r="I17" s="83">
        <f>I18+I21</f>
        <v>536.45762999999999</v>
      </c>
      <c r="J17" s="26">
        <f t="shared" si="2"/>
        <v>75.179248350501481</v>
      </c>
    </row>
    <row r="18" spans="1:10" ht="15.75">
      <c r="A18" s="126"/>
      <c r="B18" s="22" t="s">
        <v>20</v>
      </c>
      <c r="C18" s="18" t="s">
        <v>11</v>
      </c>
      <c r="D18" s="23" t="s">
        <v>13</v>
      </c>
      <c r="E18" s="23" t="s">
        <v>15</v>
      </c>
      <c r="F18" s="20" t="s">
        <v>21</v>
      </c>
      <c r="G18" s="21"/>
      <c r="H18" s="83">
        <f>H19+H20</f>
        <v>655.54920000000004</v>
      </c>
      <c r="I18" s="83">
        <f t="shared" ref="I18" si="3">I19+I20</f>
        <v>536.45762999999999</v>
      </c>
      <c r="J18" s="26">
        <f t="shared" si="2"/>
        <v>81.833313197544882</v>
      </c>
    </row>
    <row r="19" spans="1:10" ht="39.75" customHeight="1">
      <c r="A19" s="126"/>
      <c r="B19" s="22" t="s">
        <v>22</v>
      </c>
      <c r="C19" s="18" t="s">
        <v>11</v>
      </c>
      <c r="D19" s="23" t="s">
        <v>13</v>
      </c>
      <c r="E19" s="23" t="s">
        <v>15</v>
      </c>
      <c r="F19" s="20" t="s">
        <v>21</v>
      </c>
      <c r="G19" s="21" t="s">
        <v>23</v>
      </c>
      <c r="H19" s="83">
        <v>503.49401</v>
      </c>
      <c r="I19" s="118">
        <v>412.02582999999998</v>
      </c>
      <c r="J19" s="26">
        <f t="shared" si="2"/>
        <v>81.833313170895522</v>
      </c>
    </row>
    <row r="20" spans="1:10" ht="39.75" customHeight="1">
      <c r="A20" s="126"/>
      <c r="B20" s="22" t="s">
        <v>24</v>
      </c>
      <c r="C20" s="18" t="s">
        <v>11</v>
      </c>
      <c r="D20" s="23" t="s">
        <v>13</v>
      </c>
      <c r="E20" s="23" t="s">
        <v>15</v>
      </c>
      <c r="F20" s="20" t="s">
        <v>21</v>
      </c>
      <c r="G20" s="21" t="s">
        <v>25</v>
      </c>
      <c r="H20" s="83">
        <v>152.05519000000001</v>
      </c>
      <c r="I20" s="118">
        <v>124.4318</v>
      </c>
      <c r="J20" s="26">
        <f t="shared" si="2"/>
        <v>81.833313285787867</v>
      </c>
    </row>
    <row r="21" spans="1:10" ht="21.75" customHeight="1">
      <c r="A21" s="126"/>
      <c r="B21" s="22" t="s">
        <v>20</v>
      </c>
      <c r="C21" s="18" t="s">
        <v>11</v>
      </c>
      <c r="D21" s="23" t="s">
        <v>13</v>
      </c>
      <c r="E21" s="23" t="s">
        <v>15</v>
      </c>
      <c r="F21" s="20" t="s">
        <v>164</v>
      </c>
      <c r="G21" s="21"/>
      <c r="H21" s="124">
        <f>H22+H23</f>
        <v>58.022220000000004</v>
      </c>
      <c r="I21" s="124">
        <f>I22+I23</f>
        <v>0</v>
      </c>
      <c r="J21" s="125">
        <f t="shared" si="2"/>
        <v>0</v>
      </c>
    </row>
    <row r="22" spans="1:10" ht="26.25" customHeight="1">
      <c r="A22" s="126"/>
      <c r="B22" s="22" t="s">
        <v>22</v>
      </c>
      <c r="C22" s="18" t="s">
        <v>11</v>
      </c>
      <c r="D22" s="23" t="s">
        <v>13</v>
      </c>
      <c r="E22" s="23" t="s">
        <v>15</v>
      </c>
      <c r="F22" s="20" t="s">
        <v>164</v>
      </c>
      <c r="G22" s="21" t="s">
        <v>23</v>
      </c>
      <c r="H22" s="124">
        <v>44.563920000000003</v>
      </c>
      <c r="I22" s="118">
        <v>0</v>
      </c>
      <c r="J22" s="125">
        <f t="shared" si="2"/>
        <v>0</v>
      </c>
    </row>
    <row r="23" spans="1:10" ht="39.75" customHeight="1">
      <c r="A23" s="126"/>
      <c r="B23" s="22" t="s">
        <v>24</v>
      </c>
      <c r="C23" s="18" t="s">
        <v>11</v>
      </c>
      <c r="D23" s="23" t="s">
        <v>13</v>
      </c>
      <c r="E23" s="23" t="s">
        <v>15</v>
      </c>
      <c r="F23" s="20" t="s">
        <v>164</v>
      </c>
      <c r="G23" s="21" t="s">
        <v>25</v>
      </c>
      <c r="H23" s="124">
        <v>13.458299999999999</v>
      </c>
      <c r="I23" s="118">
        <v>0</v>
      </c>
      <c r="J23" s="125">
        <f t="shared" si="2"/>
        <v>0</v>
      </c>
    </row>
    <row r="24" spans="1:10" ht="51">
      <c r="A24" s="126"/>
      <c r="B24" s="17" t="s">
        <v>26</v>
      </c>
      <c r="C24" s="18" t="s">
        <v>11</v>
      </c>
      <c r="D24" s="24" t="s">
        <v>13</v>
      </c>
      <c r="E24" s="24" t="s">
        <v>27</v>
      </c>
      <c r="F24" s="20"/>
      <c r="G24" s="21"/>
      <c r="H24" s="80">
        <f>H25</f>
        <v>954.35879</v>
      </c>
      <c r="I24" s="80">
        <f t="shared" ref="I24:I25" si="4">I25</f>
        <v>757.82342999999992</v>
      </c>
      <c r="J24" s="26">
        <f t="shared" si="2"/>
        <v>79.406554216365507</v>
      </c>
    </row>
    <row r="25" spans="1:10" ht="25.5">
      <c r="A25" s="126"/>
      <c r="B25" s="22" t="s">
        <v>16</v>
      </c>
      <c r="C25" s="18" t="s">
        <v>11</v>
      </c>
      <c r="D25" s="23" t="s">
        <v>13</v>
      </c>
      <c r="E25" s="23" t="s">
        <v>27</v>
      </c>
      <c r="F25" s="20" t="s">
        <v>17</v>
      </c>
      <c r="G25" s="21"/>
      <c r="H25" s="84">
        <f>H26</f>
        <v>954.35879</v>
      </c>
      <c r="I25" s="84">
        <f t="shared" si="4"/>
        <v>757.82342999999992</v>
      </c>
      <c r="J25" s="26">
        <f t="shared" si="2"/>
        <v>79.406554216365507</v>
      </c>
    </row>
    <row r="26" spans="1:10" ht="15.75">
      <c r="A26" s="126"/>
      <c r="B26" s="22" t="s">
        <v>18</v>
      </c>
      <c r="C26" s="18" t="s">
        <v>11</v>
      </c>
      <c r="D26" s="23" t="s">
        <v>13</v>
      </c>
      <c r="E26" s="23" t="s">
        <v>27</v>
      </c>
      <c r="F26" s="20" t="s">
        <v>19</v>
      </c>
      <c r="G26" s="21"/>
      <c r="H26" s="84">
        <f>H27+H42+H46+H63</f>
        <v>954.35879</v>
      </c>
      <c r="I26" s="84">
        <f>I27+I42+I46+I63</f>
        <v>757.82342999999992</v>
      </c>
      <c r="J26" s="26">
        <f t="shared" si="2"/>
        <v>79.406554216365507</v>
      </c>
    </row>
    <row r="27" spans="1:10" ht="15.75">
      <c r="A27" s="126"/>
      <c r="B27" s="22" t="s">
        <v>20</v>
      </c>
      <c r="C27" s="18" t="s">
        <v>11</v>
      </c>
      <c r="D27" s="23" t="s">
        <v>13</v>
      </c>
      <c r="E27" s="23" t="s">
        <v>27</v>
      </c>
      <c r="F27" s="20" t="s">
        <v>21</v>
      </c>
      <c r="G27" s="21"/>
      <c r="H27" s="84">
        <f>H28+H29+H31+H39+H40+H41</f>
        <v>917.75582999999995</v>
      </c>
      <c r="I27" s="84">
        <f>I28+I29+I31+I39+I40+I41</f>
        <v>737.82342999999992</v>
      </c>
      <c r="J27" s="26">
        <f t="shared" si="2"/>
        <v>80.39430596698034</v>
      </c>
    </row>
    <row r="28" spans="1:10" ht="25.5">
      <c r="A28" s="126"/>
      <c r="B28" s="22" t="s">
        <v>22</v>
      </c>
      <c r="C28" s="18" t="s">
        <v>11</v>
      </c>
      <c r="D28" s="23" t="s">
        <v>13</v>
      </c>
      <c r="E28" s="23" t="s">
        <v>27</v>
      </c>
      <c r="F28" s="20" t="s">
        <v>21</v>
      </c>
      <c r="G28" s="21" t="s">
        <v>23</v>
      </c>
      <c r="H28" s="84">
        <v>487.65827000000002</v>
      </c>
      <c r="I28" s="118">
        <v>413.73585000000003</v>
      </c>
      <c r="J28" s="26">
        <f t="shared" si="2"/>
        <v>84.841348020202759</v>
      </c>
    </row>
    <row r="29" spans="1:10" ht="40.5" customHeight="1">
      <c r="A29" s="126"/>
      <c r="B29" s="22" t="s">
        <v>32</v>
      </c>
      <c r="C29" s="18" t="s">
        <v>11</v>
      </c>
      <c r="D29" s="23" t="s">
        <v>13</v>
      </c>
      <c r="E29" s="23" t="s">
        <v>27</v>
      </c>
      <c r="F29" s="20" t="s">
        <v>21</v>
      </c>
      <c r="G29" s="21" t="s">
        <v>25</v>
      </c>
      <c r="H29" s="84">
        <v>147.27279999999999</v>
      </c>
      <c r="I29" s="118">
        <v>122.8212</v>
      </c>
      <c r="J29" s="26">
        <f t="shared" si="2"/>
        <v>83.397069927372883</v>
      </c>
    </row>
    <row r="30" spans="1:10" ht="15.75" hidden="1">
      <c r="A30" s="126"/>
      <c r="B30" s="22" t="s">
        <v>33</v>
      </c>
      <c r="C30" s="18" t="s">
        <v>11</v>
      </c>
      <c r="D30" s="23" t="s">
        <v>13</v>
      </c>
      <c r="E30" s="23" t="s">
        <v>27</v>
      </c>
      <c r="F30" s="20" t="s">
        <v>21</v>
      </c>
      <c r="G30" s="21"/>
      <c r="H30" s="83">
        <f>H31</f>
        <v>255.88676000000001</v>
      </c>
      <c r="I30" s="118"/>
      <c r="J30" s="26">
        <f t="shared" si="2"/>
        <v>0</v>
      </c>
    </row>
    <row r="31" spans="1:10" ht="15.75">
      <c r="A31" s="126"/>
      <c r="B31" s="22" t="s">
        <v>34</v>
      </c>
      <c r="C31" s="18" t="s">
        <v>11</v>
      </c>
      <c r="D31" s="23" t="s">
        <v>13</v>
      </c>
      <c r="E31" s="23" t="s">
        <v>27</v>
      </c>
      <c r="F31" s="20" t="s">
        <v>21</v>
      </c>
      <c r="G31" s="21" t="s">
        <v>35</v>
      </c>
      <c r="H31" s="84">
        <v>255.88676000000001</v>
      </c>
      <c r="I31" s="118">
        <v>193.34275</v>
      </c>
      <c r="J31" s="26">
        <f t="shared" si="2"/>
        <v>75.557934298749956</v>
      </c>
    </row>
    <row r="32" spans="1:10" ht="15.75" hidden="1">
      <c r="A32" s="126"/>
      <c r="B32" s="22" t="s">
        <v>36</v>
      </c>
      <c r="C32" s="18" t="s">
        <v>11</v>
      </c>
      <c r="D32" s="23" t="s">
        <v>13</v>
      </c>
      <c r="E32" s="23" t="s">
        <v>27</v>
      </c>
      <c r="F32" s="20" t="s">
        <v>21</v>
      </c>
      <c r="G32" s="21" t="s">
        <v>37</v>
      </c>
      <c r="H32" s="83"/>
      <c r="I32" s="118"/>
      <c r="J32" s="26" t="e">
        <f t="shared" si="2"/>
        <v>#DIV/0!</v>
      </c>
    </row>
    <row r="33" spans="1:10" ht="25.5" hidden="1">
      <c r="A33" s="126"/>
      <c r="B33" s="25" t="s">
        <v>38</v>
      </c>
      <c r="C33" s="18" t="s">
        <v>11</v>
      </c>
      <c r="D33" s="23" t="s">
        <v>13</v>
      </c>
      <c r="E33" s="23" t="s">
        <v>27</v>
      </c>
      <c r="F33" s="20" t="s">
        <v>39</v>
      </c>
      <c r="G33" s="21"/>
      <c r="H33" s="85">
        <f>H34</f>
        <v>0</v>
      </c>
      <c r="I33" s="118"/>
      <c r="J33" s="26" t="e">
        <f t="shared" si="2"/>
        <v>#DIV/0!</v>
      </c>
    </row>
    <row r="34" spans="1:10" ht="25.5" hidden="1">
      <c r="A34" s="126"/>
      <c r="B34" s="22" t="s">
        <v>40</v>
      </c>
      <c r="C34" s="18" t="s">
        <v>11</v>
      </c>
      <c r="D34" s="23" t="s">
        <v>13</v>
      </c>
      <c r="E34" s="23" t="s">
        <v>27</v>
      </c>
      <c r="F34" s="20" t="s">
        <v>39</v>
      </c>
      <c r="G34" s="21" t="s">
        <v>41</v>
      </c>
      <c r="H34" s="85">
        <v>0</v>
      </c>
      <c r="I34" s="118"/>
      <c r="J34" s="26" t="e">
        <f t="shared" si="2"/>
        <v>#DIV/0!</v>
      </c>
    </row>
    <row r="35" spans="1:10" ht="51" hidden="1">
      <c r="A35" s="126"/>
      <c r="B35" s="22" t="s">
        <v>42</v>
      </c>
      <c r="C35" s="18" t="s">
        <v>11</v>
      </c>
      <c r="D35" s="23" t="s">
        <v>13</v>
      </c>
      <c r="E35" s="23" t="s">
        <v>27</v>
      </c>
      <c r="F35" s="20" t="s">
        <v>43</v>
      </c>
      <c r="G35" s="21"/>
      <c r="H35" s="85">
        <f>H36</f>
        <v>0</v>
      </c>
      <c r="I35" s="118"/>
      <c r="J35" s="26" t="e">
        <f t="shared" si="2"/>
        <v>#DIV/0!</v>
      </c>
    </row>
    <row r="36" spans="1:10" ht="38.25" hidden="1">
      <c r="A36" s="126"/>
      <c r="B36" s="22" t="s">
        <v>44</v>
      </c>
      <c r="C36" s="18" t="s">
        <v>11</v>
      </c>
      <c r="D36" s="23" t="s">
        <v>13</v>
      </c>
      <c r="E36" s="23" t="s">
        <v>27</v>
      </c>
      <c r="F36" s="20" t="s">
        <v>43</v>
      </c>
      <c r="G36" s="21" t="s">
        <v>35</v>
      </c>
      <c r="H36" s="85"/>
      <c r="I36" s="118"/>
      <c r="J36" s="26" t="e">
        <f t="shared" si="2"/>
        <v>#DIV/0!</v>
      </c>
    </row>
    <row r="37" spans="1:10" ht="25.5" hidden="1">
      <c r="A37" s="126"/>
      <c r="B37" s="22" t="s">
        <v>45</v>
      </c>
      <c r="C37" s="18" t="s">
        <v>11</v>
      </c>
      <c r="D37" s="23" t="s">
        <v>13</v>
      </c>
      <c r="E37" s="23" t="s">
        <v>27</v>
      </c>
      <c r="F37" s="20" t="s">
        <v>46</v>
      </c>
      <c r="G37" s="21"/>
      <c r="H37" s="85">
        <f>H38</f>
        <v>0</v>
      </c>
      <c r="I37" s="118"/>
      <c r="J37" s="26" t="e">
        <f t="shared" si="2"/>
        <v>#DIV/0!</v>
      </c>
    </row>
    <row r="38" spans="1:10" ht="38.25" hidden="1">
      <c r="A38" s="126"/>
      <c r="B38" s="22" t="s">
        <v>44</v>
      </c>
      <c r="C38" s="18" t="s">
        <v>11</v>
      </c>
      <c r="D38" s="23" t="s">
        <v>13</v>
      </c>
      <c r="E38" s="23" t="s">
        <v>27</v>
      </c>
      <c r="F38" s="20" t="s">
        <v>46</v>
      </c>
      <c r="G38" s="21" t="s">
        <v>35</v>
      </c>
      <c r="H38" s="85"/>
      <c r="I38" s="118"/>
      <c r="J38" s="26" t="e">
        <f t="shared" si="2"/>
        <v>#DIV/0!</v>
      </c>
    </row>
    <row r="39" spans="1:10" ht="15.75">
      <c r="A39" s="126"/>
      <c r="B39" s="22" t="s">
        <v>166</v>
      </c>
      <c r="C39" s="18" t="s">
        <v>11</v>
      </c>
      <c r="D39" s="23" t="s">
        <v>13</v>
      </c>
      <c r="E39" s="23" t="s">
        <v>27</v>
      </c>
      <c r="F39" s="20" t="s">
        <v>21</v>
      </c>
      <c r="G39" s="21" t="s">
        <v>165</v>
      </c>
      <c r="H39" s="85">
        <v>20.937999999999999</v>
      </c>
      <c r="I39" s="118">
        <v>6.5191100000000004</v>
      </c>
      <c r="J39" s="26">
        <f>I39/H39*100</f>
        <v>31.135304231540744</v>
      </c>
    </row>
    <row r="40" spans="1:10" ht="15.75">
      <c r="A40" s="126"/>
      <c r="B40" s="22" t="s">
        <v>49</v>
      </c>
      <c r="C40" s="18" t="s">
        <v>11</v>
      </c>
      <c r="D40" s="23" t="s">
        <v>13</v>
      </c>
      <c r="E40" s="23" t="s">
        <v>27</v>
      </c>
      <c r="F40" s="20" t="s">
        <v>21</v>
      </c>
      <c r="G40" s="21" t="s">
        <v>37</v>
      </c>
      <c r="H40" s="85">
        <v>2</v>
      </c>
      <c r="I40" s="118">
        <v>1.4</v>
      </c>
      <c r="J40" s="26">
        <f t="shared" ref="J40:J41" si="5">I40/H40*100</f>
        <v>70</v>
      </c>
    </row>
    <row r="41" spans="1:10" ht="15.75">
      <c r="A41" s="126"/>
      <c r="B41" s="22" t="s">
        <v>50</v>
      </c>
      <c r="C41" s="18" t="s">
        <v>11</v>
      </c>
      <c r="D41" s="23" t="s">
        <v>13</v>
      </c>
      <c r="E41" s="23" t="s">
        <v>27</v>
      </c>
      <c r="F41" s="20" t="s">
        <v>21</v>
      </c>
      <c r="G41" s="21" t="s">
        <v>51</v>
      </c>
      <c r="H41" s="85">
        <v>4</v>
      </c>
      <c r="I41" s="118">
        <v>4.5199999999999997E-3</v>
      </c>
      <c r="J41" s="26">
        <f t="shared" si="5"/>
        <v>0.11299999999999999</v>
      </c>
    </row>
    <row r="42" spans="1:10" ht="15.75">
      <c r="A42" s="126"/>
      <c r="B42" s="22" t="s">
        <v>47</v>
      </c>
      <c r="C42" s="18" t="s">
        <v>11</v>
      </c>
      <c r="D42" s="23" t="s">
        <v>13</v>
      </c>
      <c r="E42" s="23" t="s">
        <v>27</v>
      </c>
      <c r="F42" s="20" t="s">
        <v>48</v>
      </c>
      <c r="G42" s="21"/>
      <c r="H42" s="84">
        <f>H45</f>
        <v>13.90296</v>
      </c>
      <c r="I42" s="118">
        <f>I45</f>
        <v>0</v>
      </c>
      <c r="J42" s="26">
        <f t="shared" si="2"/>
        <v>0</v>
      </c>
    </row>
    <row r="43" spans="1:10" ht="15.75" hidden="1">
      <c r="A43" s="126"/>
      <c r="B43" s="22" t="s">
        <v>28</v>
      </c>
      <c r="C43" s="18" t="s">
        <v>11</v>
      </c>
      <c r="D43" s="23" t="s">
        <v>13</v>
      </c>
      <c r="E43" s="23" t="s">
        <v>27</v>
      </c>
      <c r="F43" s="20" t="s">
        <v>48</v>
      </c>
      <c r="G43" s="21" t="s">
        <v>29</v>
      </c>
      <c r="H43" s="86"/>
      <c r="I43" s="118"/>
      <c r="J43" s="26" t="e">
        <f t="shared" si="2"/>
        <v>#DIV/0!</v>
      </c>
    </row>
    <row r="44" spans="1:10" ht="51" hidden="1">
      <c r="A44" s="126"/>
      <c r="B44" s="22" t="s">
        <v>30</v>
      </c>
      <c r="C44" s="18" t="s">
        <v>11</v>
      </c>
      <c r="D44" s="23" t="s">
        <v>13</v>
      </c>
      <c r="E44" s="23" t="s">
        <v>27</v>
      </c>
      <c r="F44" s="20" t="s">
        <v>48</v>
      </c>
      <c r="G44" s="21" t="s">
        <v>31</v>
      </c>
      <c r="H44" s="86"/>
      <c r="I44" s="118"/>
      <c r="J44" s="26" t="e">
        <f t="shared" si="2"/>
        <v>#DIV/0!</v>
      </c>
    </row>
    <row r="45" spans="1:10" ht="15.75">
      <c r="A45" s="126"/>
      <c r="B45" s="22" t="s">
        <v>34</v>
      </c>
      <c r="C45" s="18" t="s">
        <v>11</v>
      </c>
      <c r="D45" s="23" t="s">
        <v>13</v>
      </c>
      <c r="E45" s="23" t="s">
        <v>27</v>
      </c>
      <c r="F45" s="20" t="s">
        <v>48</v>
      </c>
      <c r="G45" s="21" t="s">
        <v>35</v>
      </c>
      <c r="H45" s="84">
        <v>13.90296</v>
      </c>
      <c r="I45" s="118">
        <v>0</v>
      </c>
      <c r="J45" s="26">
        <f t="shared" si="2"/>
        <v>0</v>
      </c>
    </row>
    <row r="46" spans="1:10" ht="63.75">
      <c r="A46" s="126"/>
      <c r="B46" s="25" t="s">
        <v>52</v>
      </c>
      <c r="C46" s="18" t="s">
        <v>11</v>
      </c>
      <c r="D46" s="23" t="s">
        <v>13</v>
      </c>
      <c r="E46" s="23" t="s">
        <v>27</v>
      </c>
      <c r="F46" s="20" t="s">
        <v>53</v>
      </c>
      <c r="G46" s="21"/>
      <c r="H46" s="87">
        <f>H47</f>
        <v>2.7</v>
      </c>
      <c r="I46" s="87">
        <f t="shared" ref="I46" si="6">I47</f>
        <v>0</v>
      </c>
      <c r="J46" s="26">
        <f t="shared" si="2"/>
        <v>0</v>
      </c>
    </row>
    <row r="47" spans="1:10" ht="15.75">
      <c r="A47" s="126"/>
      <c r="B47" s="22" t="s">
        <v>54</v>
      </c>
      <c r="C47" s="18" t="s">
        <v>11</v>
      </c>
      <c r="D47" s="23" t="s">
        <v>13</v>
      </c>
      <c r="E47" s="23" t="s">
        <v>27</v>
      </c>
      <c r="F47" s="20" t="s">
        <v>53</v>
      </c>
      <c r="G47" s="21" t="s">
        <v>35</v>
      </c>
      <c r="H47" s="83">
        <v>2.7</v>
      </c>
      <c r="I47" s="118">
        <v>0</v>
      </c>
      <c r="J47" s="26">
        <f t="shared" si="2"/>
        <v>0</v>
      </c>
    </row>
    <row r="48" spans="1:10" ht="51" hidden="1">
      <c r="A48" s="126"/>
      <c r="B48" s="22" t="s">
        <v>55</v>
      </c>
      <c r="C48" s="18" t="s">
        <v>11</v>
      </c>
      <c r="D48" s="23" t="s">
        <v>13</v>
      </c>
      <c r="E48" s="23" t="s">
        <v>27</v>
      </c>
      <c r="F48" s="20" t="s">
        <v>56</v>
      </c>
      <c r="G48" s="21"/>
      <c r="H48" s="87">
        <f>H49</f>
        <v>0</v>
      </c>
      <c r="I48" s="118"/>
      <c r="J48" s="26" t="e">
        <f t="shared" si="2"/>
        <v>#DIV/0!</v>
      </c>
    </row>
    <row r="49" spans="1:10" ht="38.25" hidden="1">
      <c r="A49" s="126"/>
      <c r="B49" s="22" t="s">
        <v>57</v>
      </c>
      <c r="C49" s="18" t="s">
        <v>11</v>
      </c>
      <c r="D49" s="23" t="s">
        <v>13</v>
      </c>
      <c r="E49" s="23" t="s">
        <v>27</v>
      </c>
      <c r="F49" s="20" t="s">
        <v>56</v>
      </c>
      <c r="G49" s="21" t="s">
        <v>35</v>
      </c>
      <c r="H49" s="87"/>
      <c r="I49" s="118"/>
      <c r="J49" s="26" t="e">
        <f t="shared" si="2"/>
        <v>#DIV/0!</v>
      </c>
    </row>
    <row r="50" spans="1:10" ht="15.75" hidden="1">
      <c r="A50" s="126"/>
      <c r="B50" s="22" t="s">
        <v>47</v>
      </c>
      <c r="C50" s="18" t="s">
        <v>11</v>
      </c>
      <c r="D50" s="23" t="s">
        <v>13</v>
      </c>
      <c r="E50" s="23" t="s">
        <v>27</v>
      </c>
      <c r="F50" s="20" t="s">
        <v>48</v>
      </c>
      <c r="G50" s="21"/>
      <c r="H50" s="83">
        <f>H51+H52+H55+H56+H57+H53+H54</f>
        <v>0</v>
      </c>
      <c r="I50" s="118"/>
      <c r="J50" s="26" t="e">
        <f t="shared" si="2"/>
        <v>#DIV/0!</v>
      </c>
    </row>
    <row r="51" spans="1:10" ht="37.5" hidden="1" customHeight="1">
      <c r="A51" s="126"/>
      <c r="B51" s="22" t="s">
        <v>22</v>
      </c>
      <c r="C51" s="18" t="s">
        <v>11</v>
      </c>
      <c r="D51" s="23" t="s">
        <v>13</v>
      </c>
      <c r="E51" s="23" t="s">
        <v>27</v>
      </c>
      <c r="F51" s="20" t="s">
        <v>48</v>
      </c>
      <c r="G51" s="21" t="s">
        <v>23</v>
      </c>
      <c r="H51" s="83"/>
      <c r="I51" s="118"/>
      <c r="J51" s="26" t="e">
        <f t="shared" si="2"/>
        <v>#DIV/0!</v>
      </c>
    </row>
    <row r="52" spans="1:10" ht="40.5" hidden="1" customHeight="1">
      <c r="A52" s="126"/>
      <c r="B52" s="22" t="s">
        <v>24</v>
      </c>
      <c r="C52" s="18" t="s">
        <v>11</v>
      </c>
      <c r="D52" s="23" t="s">
        <v>13</v>
      </c>
      <c r="E52" s="23" t="s">
        <v>27</v>
      </c>
      <c r="F52" s="20" t="s">
        <v>48</v>
      </c>
      <c r="G52" s="21" t="s">
        <v>25</v>
      </c>
      <c r="H52" s="83"/>
      <c r="I52" s="118"/>
      <c r="J52" s="26" t="e">
        <f t="shared" si="2"/>
        <v>#DIV/0!</v>
      </c>
    </row>
    <row r="53" spans="1:10" ht="40.5" hidden="1" customHeight="1">
      <c r="A53" s="126"/>
      <c r="B53" s="22" t="s">
        <v>22</v>
      </c>
      <c r="C53" s="18" t="s">
        <v>11</v>
      </c>
      <c r="D53" s="23" t="s">
        <v>13</v>
      </c>
      <c r="E53" s="23" t="s">
        <v>27</v>
      </c>
      <c r="F53" s="20" t="s">
        <v>48</v>
      </c>
      <c r="G53" s="21" t="s">
        <v>23</v>
      </c>
      <c r="H53" s="84"/>
      <c r="I53" s="118"/>
      <c r="J53" s="26" t="e">
        <f t="shared" si="2"/>
        <v>#DIV/0!</v>
      </c>
    </row>
    <row r="54" spans="1:10" ht="40.5" hidden="1" customHeight="1">
      <c r="A54" s="126"/>
      <c r="B54" s="22" t="s">
        <v>32</v>
      </c>
      <c r="C54" s="18" t="s">
        <v>11</v>
      </c>
      <c r="D54" s="23" t="s">
        <v>13</v>
      </c>
      <c r="E54" s="23" t="s">
        <v>27</v>
      </c>
      <c r="F54" s="20" t="s">
        <v>48</v>
      </c>
      <c r="G54" s="21" t="s">
        <v>25</v>
      </c>
      <c r="H54" s="84"/>
      <c r="I54" s="118"/>
      <c r="J54" s="26" t="e">
        <f t="shared" si="2"/>
        <v>#DIV/0!</v>
      </c>
    </row>
    <row r="55" spans="1:10" ht="25.5" hidden="1">
      <c r="A55" s="126"/>
      <c r="B55" s="22" t="s">
        <v>58</v>
      </c>
      <c r="C55" s="18" t="s">
        <v>11</v>
      </c>
      <c r="D55" s="23" t="s">
        <v>13</v>
      </c>
      <c r="E55" s="23" t="s">
        <v>27</v>
      </c>
      <c r="F55" s="20" t="s">
        <v>48</v>
      </c>
      <c r="G55" s="21" t="s">
        <v>59</v>
      </c>
      <c r="H55" s="83"/>
      <c r="I55" s="118"/>
      <c r="J55" s="26" t="e">
        <f t="shared" si="2"/>
        <v>#DIV/0!</v>
      </c>
    </row>
    <row r="56" spans="1:10" ht="38.25" hidden="1">
      <c r="A56" s="126"/>
      <c r="B56" s="22" t="s">
        <v>57</v>
      </c>
      <c r="C56" s="18" t="s">
        <v>11</v>
      </c>
      <c r="D56" s="23" t="s">
        <v>13</v>
      </c>
      <c r="E56" s="23" t="s">
        <v>27</v>
      </c>
      <c r="F56" s="20" t="s">
        <v>48</v>
      </c>
      <c r="G56" s="21" t="s">
        <v>35</v>
      </c>
      <c r="H56" s="84"/>
      <c r="I56" s="118"/>
      <c r="J56" s="26" t="e">
        <f t="shared" si="2"/>
        <v>#DIV/0!</v>
      </c>
    </row>
    <row r="57" spans="1:10" ht="15.75" hidden="1">
      <c r="A57" s="126"/>
      <c r="B57" s="22" t="s">
        <v>36</v>
      </c>
      <c r="C57" s="18" t="s">
        <v>11</v>
      </c>
      <c r="D57" s="23" t="s">
        <v>13</v>
      </c>
      <c r="E57" s="23" t="s">
        <v>27</v>
      </c>
      <c r="F57" s="20" t="s">
        <v>48</v>
      </c>
      <c r="G57" s="21" t="s">
        <v>37</v>
      </c>
      <c r="H57" s="83"/>
      <c r="I57" s="118"/>
      <c r="J57" s="26" t="e">
        <f t="shared" si="2"/>
        <v>#DIV/0!</v>
      </c>
    </row>
    <row r="58" spans="1:10" ht="51" hidden="1">
      <c r="A58" s="126"/>
      <c r="B58" s="17" t="s">
        <v>60</v>
      </c>
      <c r="C58" s="18" t="s">
        <v>11</v>
      </c>
      <c r="D58" s="23" t="s">
        <v>13</v>
      </c>
      <c r="E58" s="23" t="s">
        <v>27</v>
      </c>
      <c r="F58" s="20"/>
      <c r="G58" s="21"/>
      <c r="H58" s="82">
        <v>0</v>
      </c>
      <c r="I58" s="118"/>
      <c r="J58" s="26" t="e">
        <f t="shared" si="2"/>
        <v>#DIV/0!</v>
      </c>
    </row>
    <row r="59" spans="1:10" ht="60" hidden="1">
      <c r="A59" s="126"/>
      <c r="B59" s="27" t="s">
        <v>61</v>
      </c>
      <c r="C59" s="18" t="s">
        <v>11</v>
      </c>
      <c r="D59" s="23" t="s">
        <v>13</v>
      </c>
      <c r="E59" s="23" t="s">
        <v>27</v>
      </c>
      <c r="F59" s="28" t="s">
        <v>62</v>
      </c>
      <c r="G59" s="29"/>
      <c r="H59" s="82">
        <f>H60</f>
        <v>202.572</v>
      </c>
      <c r="I59" s="118"/>
      <c r="J59" s="26">
        <f t="shared" si="2"/>
        <v>0</v>
      </c>
    </row>
    <row r="60" spans="1:10" ht="15.75" hidden="1">
      <c r="A60" s="126"/>
      <c r="B60" s="27" t="s">
        <v>63</v>
      </c>
      <c r="C60" s="18" t="s">
        <v>11</v>
      </c>
      <c r="D60" s="23" t="s">
        <v>13</v>
      </c>
      <c r="E60" s="23" t="s">
        <v>27</v>
      </c>
      <c r="F60" s="28" t="s">
        <v>62</v>
      </c>
      <c r="G60" s="28" t="s">
        <v>64</v>
      </c>
      <c r="H60" s="82">
        <v>202.572</v>
      </c>
      <c r="I60" s="118"/>
      <c r="J60" s="26">
        <f t="shared" si="2"/>
        <v>0</v>
      </c>
    </row>
    <row r="61" spans="1:10" ht="39.75" hidden="1" customHeight="1">
      <c r="A61" s="126"/>
      <c r="B61" s="30" t="s">
        <v>65</v>
      </c>
      <c r="C61" s="18" t="s">
        <v>11</v>
      </c>
      <c r="D61" s="23" t="s">
        <v>13</v>
      </c>
      <c r="E61" s="23" t="s">
        <v>27</v>
      </c>
      <c r="F61" s="28" t="s">
        <v>66</v>
      </c>
      <c r="G61" s="31"/>
      <c r="H61" s="82">
        <f>H62</f>
        <v>9.8810000000000002</v>
      </c>
      <c r="I61" s="118"/>
      <c r="J61" s="26">
        <f t="shared" si="2"/>
        <v>0</v>
      </c>
    </row>
    <row r="62" spans="1:10" ht="40.5" hidden="1" customHeight="1">
      <c r="A62" s="126"/>
      <c r="B62" s="30" t="s">
        <v>67</v>
      </c>
      <c r="C62" s="18" t="s">
        <v>11</v>
      </c>
      <c r="D62" s="23" t="s">
        <v>13</v>
      </c>
      <c r="E62" s="23" t="s">
        <v>27</v>
      </c>
      <c r="F62" s="31" t="s">
        <v>66</v>
      </c>
      <c r="G62" s="31" t="s">
        <v>64</v>
      </c>
      <c r="H62" s="82">
        <v>9.8810000000000002</v>
      </c>
      <c r="I62" s="118"/>
      <c r="J62" s="26">
        <f t="shared" si="2"/>
        <v>0</v>
      </c>
    </row>
    <row r="63" spans="1:10" ht="44.25" customHeight="1">
      <c r="A63" s="126"/>
      <c r="B63" s="22" t="s">
        <v>69</v>
      </c>
      <c r="C63" s="20" t="s">
        <v>11</v>
      </c>
      <c r="D63" s="20" t="s">
        <v>13</v>
      </c>
      <c r="E63" s="20" t="s">
        <v>27</v>
      </c>
      <c r="F63" s="20" t="s">
        <v>56</v>
      </c>
      <c r="G63" s="21"/>
      <c r="H63" s="83">
        <f>H64</f>
        <v>20</v>
      </c>
      <c r="I63" s="83">
        <f t="shared" ref="I63" si="7">I64</f>
        <v>20</v>
      </c>
      <c r="J63" s="26">
        <f t="shared" si="2"/>
        <v>100</v>
      </c>
    </row>
    <row r="64" spans="1:10" ht="21" customHeight="1">
      <c r="A64" s="126"/>
      <c r="B64" s="22" t="s">
        <v>54</v>
      </c>
      <c r="C64" s="20" t="s">
        <v>11</v>
      </c>
      <c r="D64" s="20" t="s">
        <v>13</v>
      </c>
      <c r="E64" s="20" t="s">
        <v>27</v>
      </c>
      <c r="F64" s="20" t="s">
        <v>56</v>
      </c>
      <c r="G64" s="21" t="s">
        <v>35</v>
      </c>
      <c r="H64" s="83">
        <v>20</v>
      </c>
      <c r="I64" s="118">
        <v>20</v>
      </c>
      <c r="J64" s="26">
        <f t="shared" si="2"/>
        <v>100</v>
      </c>
    </row>
    <row r="65" spans="1:10" ht="61.5" customHeight="1">
      <c r="A65" s="126"/>
      <c r="B65" s="17" t="s">
        <v>60</v>
      </c>
      <c r="C65" s="18" t="s">
        <v>11</v>
      </c>
      <c r="D65" s="33" t="s">
        <v>13</v>
      </c>
      <c r="E65" s="33" t="s">
        <v>70</v>
      </c>
      <c r="F65" s="20"/>
      <c r="G65" s="21"/>
      <c r="H65" s="82">
        <f>H66</f>
        <v>330.90170000000001</v>
      </c>
      <c r="I65" s="82">
        <f t="shared" ref="I65:I66" si="8">I66</f>
        <v>272.81399999999996</v>
      </c>
      <c r="J65" s="26">
        <f t="shared" si="2"/>
        <v>82.445632645586272</v>
      </c>
    </row>
    <row r="66" spans="1:10" ht="26.25" customHeight="1">
      <c r="A66" s="126"/>
      <c r="B66" s="22" t="s">
        <v>16</v>
      </c>
      <c r="C66" s="18" t="s">
        <v>11</v>
      </c>
      <c r="D66" s="23" t="s">
        <v>13</v>
      </c>
      <c r="E66" s="23" t="s">
        <v>70</v>
      </c>
      <c r="F66" s="20" t="s">
        <v>17</v>
      </c>
      <c r="G66" s="31"/>
      <c r="H66" s="83">
        <f>H67</f>
        <v>330.90170000000001</v>
      </c>
      <c r="I66" s="83">
        <f t="shared" si="8"/>
        <v>272.81399999999996</v>
      </c>
      <c r="J66" s="26">
        <f t="shared" si="2"/>
        <v>82.445632645586272</v>
      </c>
    </row>
    <row r="67" spans="1:10" ht="15" customHeight="1">
      <c r="A67" s="126"/>
      <c r="B67" s="22" t="s">
        <v>18</v>
      </c>
      <c r="C67" s="18" t="s">
        <v>11</v>
      </c>
      <c r="D67" s="23" t="s">
        <v>13</v>
      </c>
      <c r="E67" s="23" t="s">
        <v>70</v>
      </c>
      <c r="F67" s="20" t="s">
        <v>19</v>
      </c>
      <c r="G67" s="31"/>
      <c r="H67" s="83">
        <f>H68+H70</f>
        <v>330.90170000000001</v>
      </c>
      <c r="I67" s="83">
        <f t="shared" ref="I67" si="9">I68+I70</f>
        <v>272.81399999999996</v>
      </c>
      <c r="J67" s="26">
        <f t="shared" si="2"/>
        <v>82.445632645586272</v>
      </c>
    </row>
    <row r="68" spans="1:10" ht="28.5" customHeight="1">
      <c r="A68" s="126"/>
      <c r="B68" s="25" t="s">
        <v>71</v>
      </c>
      <c r="C68" s="34">
        <v>991</v>
      </c>
      <c r="D68" s="23" t="s">
        <v>13</v>
      </c>
      <c r="E68" s="23" t="s">
        <v>70</v>
      </c>
      <c r="F68" s="20" t="s">
        <v>72</v>
      </c>
      <c r="G68" s="21"/>
      <c r="H68" s="88">
        <f>H69</f>
        <v>321.02069999999998</v>
      </c>
      <c r="I68" s="88">
        <f t="shared" ref="I68" si="10">I69</f>
        <v>262.93299999999999</v>
      </c>
      <c r="J68" s="26">
        <f t="shared" si="2"/>
        <v>81.905310156011751</v>
      </c>
    </row>
    <row r="69" spans="1:10" ht="18.75" customHeight="1">
      <c r="A69" s="126"/>
      <c r="B69" s="22" t="s">
        <v>63</v>
      </c>
      <c r="C69" s="34">
        <v>991</v>
      </c>
      <c r="D69" s="23" t="s">
        <v>13</v>
      </c>
      <c r="E69" s="23" t="s">
        <v>70</v>
      </c>
      <c r="F69" s="20" t="s">
        <v>72</v>
      </c>
      <c r="G69" s="21" t="s">
        <v>64</v>
      </c>
      <c r="H69" s="88">
        <v>321.02069999999998</v>
      </c>
      <c r="I69" s="118">
        <v>262.93299999999999</v>
      </c>
      <c r="J69" s="26">
        <f t="shared" si="2"/>
        <v>81.905310156011751</v>
      </c>
    </row>
    <row r="70" spans="1:10" ht="29.25" customHeight="1">
      <c r="A70" s="126"/>
      <c r="B70" s="22" t="s">
        <v>73</v>
      </c>
      <c r="C70" s="34">
        <v>991</v>
      </c>
      <c r="D70" s="23" t="s">
        <v>13</v>
      </c>
      <c r="E70" s="23" t="s">
        <v>70</v>
      </c>
      <c r="F70" s="20" t="s">
        <v>74</v>
      </c>
      <c r="G70" s="21"/>
      <c r="H70" s="88">
        <f>H71</f>
        <v>9.8810000000000002</v>
      </c>
      <c r="I70" s="88">
        <f>I71</f>
        <v>9.8810000000000002</v>
      </c>
      <c r="J70" s="26">
        <f t="shared" si="2"/>
        <v>100</v>
      </c>
    </row>
    <row r="71" spans="1:10" ht="15" customHeight="1">
      <c r="A71" s="126"/>
      <c r="B71" s="22" t="s">
        <v>63</v>
      </c>
      <c r="C71" s="34">
        <v>991</v>
      </c>
      <c r="D71" s="23" t="s">
        <v>13</v>
      </c>
      <c r="E71" s="23" t="s">
        <v>70</v>
      </c>
      <c r="F71" s="20" t="s">
        <v>74</v>
      </c>
      <c r="G71" s="21" t="s">
        <v>64</v>
      </c>
      <c r="H71" s="88">
        <v>9.8810000000000002</v>
      </c>
      <c r="I71" s="118">
        <v>9.8810000000000002</v>
      </c>
      <c r="J71" s="26">
        <f t="shared" si="2"/>
        <v>100</v>
      </c>
    </row>
    <row r="72" spans="1:10" ht="14.25">
      <c r="A72" s="126"/>
      <c r="B72" s="17" t="s">
        <v>75</v>
      </c>
      <c r="C72" s="20" t="s">
        <v>11</v>
      </c>
      <c r="D72" s="33" t="s">
        <v>13</v>
      </c>
      <c r="E72" s="33" t="s">
        <v>76</v>
      </c>
      <c r="F72" s="35"/>
      <c r="G72" s="35"/>
      <c r="H72" s="89">
        <f>H73</f>
        <v>1</v>
      </c>
      <c r="I72" s="89">
        <f t="shared" ref="I72:I75" si="11">I73</f>
        <v>0</v>
      </c>
      <c r="J72" s="26">
        <f t="shared" si="2"/>
        <v>0</v>
      </c>
    </row>
    <row r="73" spans="1:10" ht="25.5">
      <c r="A73" s="126"/>
      <c r="B73" s="22" t="s">
        <v>16</v>
      </c>
      <c r="C73" s="18" t="s">
        <v>11</v>
      </c>
      <c r="D73" s="20" t="s">
        <v>13</v>
      </c>
      <c r="E73" s="20" t="s">
        <v>76</v>
      </c>
      <c r="F73" s="20" t="s">
        <v>17</v>
      </c>
      <c r="G73" s="35"/>
      <c r="H73" s="90">
        <f>H74</f>
        <v>1</v>
      </c>
      <c r="I73" s="90">
        <f t="shared" si="11"/>
        <v>0</v>
      </c>
      <c r="J73" s="26">
        <f t="shared" si="2"/>
        <v>0</v>
      </c>
    </row>
    <row r="74" spans="1:10">
      <c r="A74" s="126"/>
      <c r="B74" s="22" t="s">
        <v>18</v>
      </c>
      <c r="C74" s="18" t="s">
        <v>11</v>
      </c>
      <c r="D74" s="20" t="s">
        <v>13</v>
      </c>
      <c r="E74" s="20" t="s">
        <v>76</v>
      </c>
      <c r="F74" s="20" t="s">
        <v>19</v>
      </c>
      <c r="G74" s="35"/>
      <c r="H74" s="90">
        <f>H75</f>
        <v>1</v>
      </c>
      <c r="I74" s="90">
        <f t="shared" si="11"/>
        <v>0</v>
      </c>
      <c r="J74" s="26">
        <f t="shared" si="2"/>
        <v>0</v>
      </c>
    </row>
    <row r="75" spans="1:10">
      <c r="A75" s="126"/>
      <c r="B75" s="22" t="s">
        <v>33</v>
      </c>
      <c r="C75" s="20" t="s">
        <v>11</v>
      </c>
      <c r="D75" s="20" t="s">
        <v>13</v>
      </c>
      <c r="E75" s="20" t="s">
        <v>76</v>
      </c>
      <c r="F75" s="20" t="s">
        <v>68</v>
      </c>
      <c r="G75" s="20"/>
      <c r="H75" s="90">
        <f>H76</f>
        <v>1</v>
      </c>
      <c r="I75" s="90">
        <f t="shared" si="11"/>
        <v>0</v>
      </c>
      <c r="J75" s="26">
        <f t="shared" si="2"/>
        <v>0</v>
      </c>
    </row>
    <row r="76" spans="1:10">
      <c r="A76" s="126"/>
      <c r="B76" s="22" t="s">
        <v>77</v>
      </c>
      <c r="C76" s="20" t="s">
        <v>11</v>
      </c>
      <c r="D76" s="20" t="s">
        <v>13</v>
      </c>
      <c r="E76" s="20" t="s">
        <v>76</v>
      </c>
      <c r="F76" s="20" t="s">
        <v>68</v>
      </c>
      <c r="G76" s="20" t="s">
        <v>78</v>
      </c>
      <c r="H76" s="91">
        <v>1</v>
      </c>
      <c r="I76" s="91">
        <v>0</v>
      </c>
      <c r="J76" s="26">
        <f t="shared" si="2"/>
        <v>0</v>
      </c>
    </row>
    <row r="77" spans="1:10" ht="14.25" hidden="1">
      <c r="A77" s="126"/>
      <c r="B77" s="17" t="s">
        <v>79</v>
      </c>
      <c r="C77" s="20" t="s">
        <v>11</v>
      </c>
      <c r="D77" s="33" t="s">
        <v>13</v>
      </c>
      <c r="E77" s="33" t="s">
        <v>80</v>
      </c>
      <c r="F77" s="20"/>
      <c r="G77" s="20"/>
      <c r="H77" s="92"/>
      <c r="I77" s="118"/>
      <c r="J77" s="26" t="e">
        <f t="shared" ref="J77:J134" si="12">I77/H77*100</f>
        <v>#DIV/0!</v>
      </c>
    </row>
    <row r="78" spans="1:10" ht="25.5" hidden="1">
      <c r="A78" s="126"/>
      <c r="B78" s="22" t="s">
        <v>16</v>
      </c>
      <c r="C78" s="18" t="s">
        <v>11</v>
      </c>
      <c r="D78" s="20" t="s">
        <v>13</v>
      </c>
      <c r="E78" s="20" t="s">
        <v>80</v>
      </c>
      <c r="F78" s="20" t="s">
        <v>17</v>
      </c>
      <c r="G78" s="20"/>
      <c r="H78" s="93"/>
      <c r="I78" s="118"/>
      <c r="J78" s="26" t="e">
        <f t="shared" si="12"/>
        <v>#DIV/0!</v>
      </c>
    </row>
    <row r="79" spans="1:10" hidden="1">
      <c r="A79" s="126"/>
      <c r="B79" s="22" t="s">
        <v>18</v>
      </c>
      <c r="C79" s="18" t="s">
        <v>11</v>
      </c>
      <c r="D79" s="20" t="s">
        <v>13</v>
      </c>
      <c r="E79" s="20" t="s">
        <v>80</v>
      </c>
      <c r="F79" s="20" t="s">
        <v>19</v>
      </c>
      <c r="G79" s="20"/>
      <c r="H79" s="93"/>
      <c r="I79" s="118"/>
      <c r="J79" s="26" t="e">
        <f t="shared" si="12"/>
        <v>#DIV/0!</v>
      </c>
    </row>
    <row r="80" spans="1:10" hidden="1">
      <c r="A80" s="126"/>
      <c r="B80" s="22" t="s">
        <v>20</v>
      </c>
      <c r="C80" s="18" t="s">
        <v>11</v>
      </c>
      <c r="D80" s="20" t="s">
        <v>13</v>
      </c>
      <c r="E80" s="20" t="s">
        <v>80</v>
      </c>
      <c r="F80" s="20" t="s">
        <v>21</v>
      </c>
      <c r="G80" s="20"/>
      <c r="H80" s="93"/>
      <c r="I80" s="118"/>
      <c r="J80" s="26" t="e">
        <f t="shared" si="12"/>
        <v>#DIV/0!</v>
      </c>
    </row>
    <row r="81" spans="1:10" ht="25.5" hidden="1">
      <c r="A81" s="126"/>
      <c r="B81" s="22" t="s">
        <v>81</v>
      </c>
      <c r="C81" s="18" t="s">
        <v>11</v>
      </c>
      <c r="D81" s="20" t="s">
        <v>13</v>
      </c>
      <c r="E81" s="20" t="s">
        <v>80</v>
      </c>
      <c r="F81" s="20" t="s">
        <v>21</v>
      </c>
      <c r="G81" s="20" t="s">
        <v>29</v>
      </c>
      <c r="H81" s="93"/>
      <c r="I81" s="118"/>
      <c r="J81" s="26" t="e">
        <f t="shared" si="12"/>
        <v>#DIV/0!</v>
      </c>
    </row>
    <row r="82" spans="1:10" ht="51" hidden="1">
      <c r="A82" s="126"/>
      <c r="B82" s="22" t="s">
        <v>82</v>
      </c>
      <c r="C82" s="18" t="s">
        <v>11</v>
      </c>
      <c r="D82" s="20" t="s">
        <v>13</v>
      </c>
      <c r="E82" s="20" t="s">
        <v>80</v>
      </c>
      <c r="F82" s="20" t="s">
        <v>21</v>
      </c>
      <c r="G82" s="20" t="s">
        <v>31</v>
      </c>
      <c r="H82" s="93"/>
      <c r="I82" s="118"/>
      <c r="J82" s="26" t="e">
        <f t="shared" si="12"/>
        <v>#DIV/0!</v>
      </c>
    </row>
    <row r="83" spans="1:10" ht="20.25" hidden="1" customHeight="1">
      <c r="A83" s="126"/>
      <c r="B83" s="22" t="s">
        <v>83</v>
      </c>
      <c r="C83" s="20" t="s">
        <v>11</v>
      </c>
      <c r="D83" s="20" t="s">
        <v>13</v>
      </c>
      <c r="E83" s="20" t="s">
        <v>80</v>
      </c>
      <c r="F83" s="20" t="s">
        <v>84</v>
      </c>
      <c r="G83" s="20"/>
      <c r="H83" s="92"/>
      <c r="I83" s="118"/>
      <c r="J83" s="26" t="e">
        <f t="shared" si="12"/>
        <v>#DIV/0!</v>
      </c>
    </row>
    <row r="84" spans="1:10" ht="24.75" hidden="1" customHeight="1">
      <c r="A84" s="126"/>
      <c r="B84" s="22" t="s">
        <v>81</v>
      </c>
      <c r="C84" s="20" t="s">
        <v>11</v>
      </c>
      <c r="D84" s="20" t="s">
        <v>13</v>
      </c>
      <c r="E84" s="20" t="s">
        <v>80</v>
      </c>
      <c r="F84" s="20" t="s">
        <v>84</v>
      </c>
      <c r="G84" s="20" t="s">
        <v>29</v>
      </c>
      <c r="H84" s="93"/>
      <c r="I84" s="118"/>
      <c r="J84" s="26" t="e">
        <f t="shared" si="12"/>
        <v>#DIV/0!</v>
      </c>
    </row>
    <row r="85" spans="1:10" ht="38.25" hidden="1" customHeight="1">
      <c r="A85" s="126"/>
      <c r="B85" s="22" t="s">
        <v>82</v>
      </c>
      <c r="C85" s="20" t="s">
        <v>11</v>
      </c>
      <c r="D85" s="20" t="s">
        <v>13</v>
      </c>
      <c r="E85" s="20" t="s">
        <v>80</v>
      </c>
      <c r="F85" s="20" t="s">
        <v>84</v>
      </c>
      <c r="G85" s="20" t="s">
        <v>31</v>
      </c>
      <c r="H85" s="93"/>
      <c r="I85" s="118"/>
      <c r="J85" s="26" t="e">
        <f t="shared" si="12"/>
        <v>#DIV/0!</v>
      </c>
    </row>
    <row r="86" spans="1:10" ht="38.25" hidden="1">
      <c r="A86" s="126"/>
      <c r="B86" s="22" t="s">
        <v>57</v>
      </c>
      <c r="C86" s="20" t="s">
        <v>11</v>
      </c>
      <c r="D86" s="20" t="s">
        <v>13</v>
      </c>
      <c r="E86" s="20" t="s">
        <v>80</v>
      </c>
      <c r="F86" s="20" t="s">
        <v>84</v>
      </c>
      <c r="G86" s="20" t="s">
        <v>35</v>
      </c>
      <c r="H86" s="93"/>
      <c r="I86" s="118"/>
      <c r="J86" s="26" t="e">
        <f t="shared" si="12"/>
        <v>#DIV/0!</v>
      </c>
    </row>
    <row r="87" spans="1:10" ht="51" hidden="1">
      <c r="A87" s="126"/>
      <c r="B87" s="36" t="s">
        <v>85</v>
      </c>
      <c r="C87" s="37" t="s">
        <v>11</v>
      </c>
      <c r="D87" s="37" t="s">
        <v>13</v>
      </c>
      <c r="E87" s="37" t="s">
        <v>80</v>
      </c>
      <c r="F87" s="37" t="s">
        <v>56</v>
      </c>
      <c r="G87" s="38"/>
      <c r="H87" s="91"/>
      <c r="I87" s="118"/>
      <c r="J87" s="26" t="e">
        <f t="shared" si="12"/>
        <v>#DIV/0!</v>
      </c>
    </row>
    <row r="88" spans="1:10" ht="38.25" hidden="1">
      <c r="A88" s="126"/>
      <c r="B88" s="22" t="s">
        <v>57</v>
      </c>
      <c r="C88" s="37" t="s">
        <v>11</v>
      </c>
      <c r="D88" s="37" t="s">
        <v>13</v>
      </c>
      <c r="E88" s="37" t="s">
        <v>80</v>
      </c>
      <c r="F88" s="37" t="s">
        <v>56</v>
      </c>
      <c r="G88" s="37" t="s">
        <v>35</v>
      </c>
      <c r="H88" s="94"/>
      <c r="I88" s="118"/>
      <c r="J88" s="26" t="e">
        <f t="shared" si="12"/>
        <v>#DIV/0!</v>
      </c>
    </row>
    <row r="89" spans="1:10" hidden="1">
      <c r="A89" s="126"/>
      <c r="B89" s="22" t="s">
        <v>86</v>
      </c>
      <c r="C89" s="37" t="s">
        <v>11</v>
      </c>
      <c r="D89" s="37" t="s">
        <v>13</v>
      </c>
      <c r="E89" s="37" t="s">
        <v>80</v>
      </c>
      <c r="F89" s="37" t="s">
        <v>56</v>
      </c>
      <c r="G89" s="37" t="s">
        <v>87</v>
      </c>
      <c r="H89" s="94"/>
      <c r="I89" s="118"/>
      <c r="J89" s="26" t="e">
        <f t="shared" si="12"/>
        <v>#DIV/0!</v>
      </c>
    </row>
    <row r="90" spans="1:10" ht="38.25" hidden="1">
      <c r="A90" s="126"/>
      <c r="B90" s="22" t="s">
        <v>88</v>
      </c>
      <c r="C90" s="34">
        <v>991</v>
      </c>
      <c r="D90" s="20" t="s">
        <v>13</v>
      </c>
      <c r="E90" s="20" t="s">
        <v>80</v>
      </c>
      <c r="F90" s="20" t="s">
        <v>89</v>
      </c>
      <c r="G90" s="20"/>
      <c r="H90" s="95"/>
      <c r="I90" s="118"/>
      <c r="J90" s="26" t="e">
        <f t="shared" si="12"/>
        <v>#DIV/0!</v>
      </c>
    </row>
    <row r="91" spans="1:10" hidden="1">
      <c r="A91" s="126"/>
      <c r="B91" s="22" t="s">
        <v>63</v>
      </c>
      <c r="C91" s="34">
        <v>991</v>
      </c>
      <c r="D91" s="20" t="s">
        <v>13</v>
      </c>
      <c r="E91" s="20" t="s">
        <v>80</v>
      </c>
      <c r="F91" s="20" t="s">
        <v>89</v>
      </c>
      <c r="G91" s="20" t="s">
        <v>64</v>
      </c>
      <c r="H91" s="87"/>
      <c r="I91" s="118"/>
      <c r="J91" s="26" t="e">
        <f t="shared" si="12"/>
        <v>#DIV/0!</v>
      </c>
    </row>
    <row r="92" spans="1:10" s="11" customFormat="1">
      <c r="A92" s="126"/>
      <c r="B92" s="17" t="s">
        <v>79</v>
      </c>
      <c r="C92" s="39">
        <v>991</v>
      </c>
      <c r="D92" s="35" t="s">
        <v>13</v>
      </c>
      <c r="E92" s="35" t="s">
        <v>80</v>
      </c>
      <c r="F92" s="35"/>
      <c r="G92" s="35"/>
      <c r="H92" s="96">
        <f>H93</f>
        <v>507.19331</v>
      </c>
      <c r="I92" s="96">
        <f t="shared" ref="I92:I93" si="13">I93</f>
        <v>436.21444000000002</v>
      </c>
      <c r="J92" s="26">
        <f t="shared" si="12"/>
        <v>86.005558708966419</v>
      </c>
    </row>
    <row r="93" spans="1:10" ht="25.5">
      <c r="A93" s="126"/>
      <c r="B93" s="22" t="s">
        <v>16</v>
      </c>
      <c r="C93" s="34">
        <v>991</v>
      </c>
      <c r="D93" s="20" t="s">
        <v>13</v>
      </c>
      <c r="E93" s="20" t="s">
        <v>80</v>
      </c>
      <c r="F93" s="20" t="s">
        <v>17</v>
      </c>
      <c r="G93" s="20"/>
      <c r="H93" s="87">
        <f>H94</f>
        <v>507.19331</v>
      </c>
      <c r="I93" s="87">
        <f t="shared" si="13"/>
        <v>436.21444000000002</v>
      </c>
      <c r="J93" s="26">
        <f t="shared" si="12"/>
        <v>86.005558708966419</v>
      </c>
    </row>
    <row r="94" spans="1:10">
      <c r="A94" s="126"/>
      <c r="B94" s="22" t="s">
        <v>18</v>
      </c>
      <c r="C94" s="34">
        <v>991</v>
      </c>
      <c r="D94" s="20" t="s">
        <v>13</v>
      </c>
      <c r="E94" s="20" t="s">
        <v>80</v>
      </c>
      <c r="F94" s="20" t="s">
        <v>19</v>
      </c>
      <c r="G94" s="20"/>
      <c r="H94" s="87">
        <f>H95+H98</f>
        <v>507.19331</v>
      </c>
      <c r="I94" s="87">
        <f>I95+I98</f>
        <v>436.21444000000002</v>
      </c>
      <c r="J94" s="26">
        <f t="shared" si="12"/>
        <v>86.005558708966419</v>
      </c>
    </row>
    <row r="95" spans="1:10">
      <c r="A95" s="126"/>
      <c r="B95" s="22" t="s">
        <v>20</v>
      </c>
      <c r="C95" s="34">
        <v>991</v>
      </c>
      <c r="D95" s="20" t="s">
        <v>13</v>
      </c>
      <c r="E95" s="20" t="s">
        <v>80</v>
      </c>
      <c r="F95" s="20" t="s">
        <v>21</v>
      </c>
      <c r="G95" s="21"/>
      <c r="H95" s="84">
        <f>H96+H97</f>
        <v>488.19331</v>
      </c>
      <c r="I95" s="84">
        <f>I96+I97</f>
        <v>436.21444000000002</v>
      </c>
      <c r="J95" s="26">
        <f t="shared" si="12"/>
        <v>89.352809853129699</v>
      </c>
    </row>
    <row r="96" spans="1:10" ht="16.5" customHeight="1">
      <c r="A96" s="126"/>
      <c r="B96" s="22" t="s">
        <v>81</v>
      </c>
      <c r="C96" s="34">
        <v>991</v>
      </c>
      <c r="D96" s="20" t="s">
        <v>13</v>
      </c>
      <c r="E96" s="20" t="s">
        <v>80</v>
      </c>
      <c r="F96" s="20" t="s">
        <v>21</v>
      </c>
      <c r="G96" s="20" t="s">
        <v>29</v>
      </c>
      <c r="H96" s="87">
        <v>372.73689000000002</v>
      </c>
      <c r="I96" s="118">
        <v>335.03410000000002</v>
      </c>
      <c r="J96" s="26">
        <f t="shared" si="12"/>
        <v>89.884878311883753</v>
      </c>
    </row>
    <row r="97" spans="1:10" ht="42" customHeight="1">
      <c r="A97" s="126"/>
      <c r="B97" s="22" t="s">
        <v>82</v>
      </c>
      <c r="C97" s="34">
        <v>991</v>
      </c>
      <c r="D97" s="20" t="s">
        <v>13</v>
      </c>
      <c r="E97" s="20" t="s">
        <v>80</v>
      </c>
      <c r="F97" s="20" t="s">
        <v>21</v>
      </c>
      <c r="G97" s="20" t="s">
        <v>31</v>
      </c>
      <c r="H97" s="87">
        <v>115.45641999999999</v>
      </c>
      <c r="I97" s="87">
        <v>101.18034</v>
      </c>
      <c r="J97" s="26">
        <f t="shared" si="12"/>
        <v>87.635092097953503</v>
      </c>
    </row>
    <row r="98" spans="1:10" ht="15.75" customHeight="1">
      <c r="A98" s="126"/>
      <c r="B98" s="22" t="s">
        <v>33</v>
      </c>
      <c r="C98" s="20" t="s">
        <v>11</v>
      </c>
      <c r="D98" s="20" t="s">
        <v>13</v>
      </c>
      <c r="E98" s="20" t="s">
        <v>80</v>
      </c>
      <c r="F98" s="20" t="s">
        <v>68</v>
      </c>
      <c r="G98" s="20"/>
      <c r="H98" s="90">
        <f>H99+H100</f>
        <v>19</v>
      </c>
      <c r="I98" s="90">
        <f>I99+I100</f>
        <v>0</v>
      </c>
      <c r="J98" s="26">
        <f t="shared" si="12"/>
        <v>0</v>
      </c>
    </row>
    <row r="99" spans="1:10" ht="18" customHeight="1">
      <c r="A99" s="126"/>
      <c r="B99" s="22" t="s">
        <v>81</v>
      </c>
      <c r="C99" s="20" t="s">
        <v>11</v>
      </c>
      <c r="D99" s="20" t="s">
        <v>13</v>
      </c>
      <c r="E99" s="20" t="s">
        <v>80</v>
      </c>
      <c r="F99" s="20" t="s">
        <v>68</v>
      </c>
      <c r="G99" s="20" t="s">
        <v>29</v>
      </c>
      <c r="H99" s="87">
        <v>14.592930000000001</v>
      </c>
      <c r="I99" s="87">
        <v>0</v>
      </c>
      <c r="J99" s="26"/>
    </row>
    <row r="100" spans="1:10" ht="51">
      <c r="A100" s="126"/>
      <c r="B100" s="22" t="s">
        <v>82</v>
      </c>
      <c r="C100" s="20" t="s">
        <v>11</v>
      </c>
      <c r="D100" s="20" t="s">
        <v>13</v>
      </c>
      <c r="E100" s="20" t="s">
        <v>80</v>
      </c>
      <c r="F100" s="20" t="s">
        <v>68</v>
      </c>
      <c r="G100" s="20" t="s">
        <v>31</v>
      </c>
      <c r="H100" s="87">
        <v>4.40707</v>
      </c>
      <c r="I100" s="118">
        <v>0</v>
      </c>
      <c r="J100" s="26">
        <f t="shared" si="12"/>
        <v>0</v>
      </c>
    </row>
    <row r="101" spans="1:10" s="11" customFormat="1" ht="15.75">
      <c r="A101" s="126"/>
      <c r="B101" s="40" t="s">
        <v>90</v>
      </c>
      <c r="C101" s="13">
        <v>991</v>
      </c>
      <c r="D101" s="41" t="s">
        <v>15</v>
      </c>
      <c r="E101" s="41"/>
      <c r="F101" s="42"/>
      <c r="G101" s="43"/>
      <c r="H101" s="97">
        <f t="shared" ref="H101:I104" si="14">H102</f>
        <v>155.80000000000001</v>
      </c>
      <c r="I101" s="97">
        <f t="shared" si="14"/>
        <v>108.71905000000001</v>
      </c>
      <c r="J101" s="26">
        <f t="shared" si="12"/>
        <v>69.781161745827987</v>
      </c>
    </row>
    <row r="102" spans="1:10" ht="15.75">
      <c r="A102" s="126"/>
      <c r="B102" s="44" t="s">
        <v>91</v>
      </c>
      <c r="C102" s="45">
        <v>991</v>
      </c>
      <c r="D102" s="23" t="s">
        <v>15</v>
      </c>
      <c r="E102" s="23" t="s">
        <v>92</v>
      </c>
      <c r="F102" s="20"/>
      <c r="G102" s="21"/>
      <c r="H102" s="98">
        <f t="shared" si="14"/>
        <v>155.80000000000001</v>
      </c>
      <c r="I102" s="98">
        <f t="shared" si="14"/>
        <v>108.71905000000001</v>
      </c>
      <c r="J102" s="26">
        <f t="shared" si="12"/>
        <v>69.781161745827987</v>
      </c>
    </row>
    <row r="103" spans="1:10" ht="25.5">
      <c r="A103" s="126"/>
      <c r="B103" s="22" t="s">
        <v>16</v>
      </c>
      <c r="C103" s="18" t="s">
        <v>11</v>
      </c>
      <c r="D103" s="23" t="s">
        <v>15</v>
      </c>
      <c r="E103" s="23" t="s">
        <v>92</v>
      </c>
      <c r="F103" s="20" t="s">
        <v>17</v>
      </c>
      <c r="G103" s="21"/>
      <c r="H103" s="85">
        <f t="shared" si="14"/>
        <v>155.80000000000001</v>
      </c>
      <c r="I103" s="85">
        <f t="shared" si="14"/>
        <v>108.71905000000001</v>
      </c>
      <c r="J103" s="26">
        <f t="shared" si="12"/>
        <v>69.781161745827987</v>
      </c>
    </row>
    <row r="104" spans="1:10" ht="15.75">
      <c r="A104" s="126"/>
      <c r="B104" s="22" t="s">
        <v>18</v>
      </c>
      <c r="C104" s="18" t="s">
        <v>11</v>
      </c>
      <c r="D104" s="23" t="s">
        <v>15</v>
      </c>
      <c r="E104" s="23" t="s">
        <v>92</v>
      </c>
      <c r="F104" s="20" t="s">
        <v>19</v>
      </c>
      <c r="G104" s="21"/>
      <c r="H104" s="85">
        <f t="shared" si="14"/>
        <v>155.80000000000001</v>
      </c>
      <c r="I104" s="85">
        <f t="shared" si="14"/>
        <v>108.71905000000001</v>
      </c>
      <c r="J104" s="26">
        <f t="shared" si="12"/>
        <v>69.781161745827987</v>
      </c>
    </row>
    <row r="105" spans="1:10" ht="27" customHeight="1">
      <c r="A105" s="126"/>
      <c r="B105" s="46" t="s">
        <v>93</v>
      </c>
      <c r="C105" s="45">
        <v>991</v>
      </c>
      <c r="D105" s="23" t="s">
        <v>15</v>
      </c>
      <c r="E105" s="23" t="s">
        <v>92</v>
      </c>
      <c r="F105" s="20" t="s">
        <v>94</v>
      </c>
      <c r="G105" s="21"/>
      <c r="H105" s="85">
        <f>H106+H107+H108+H109</f>
        <v>155.80000000000001</v>
      </c>
      <c r="I105" s="85">
        <f>I106+I107+I108+I109</f>
        <v>108.71905000000001</v>
      </c>
      <c r="J105" s="26">
        <f t="shared" si="12"/>
        <v>69.781161745827987</v>
      </c>
    </row>
    <row r="106" spans="1:10" ht="42" customHeight="1">
      <c r="A106" s="126"/>
      <c r="B106" s="22" t="s">
        <v>22</v>
      </c>
      <c r="C106" s="45">
        <v>991</v>
      </c>
      <c r="D106" s="23" t="s">
        <v>15</v>
      </c>
      <c r="E106" s="23" t="s">
        <v>92</v>
      </c>
      <c r="F106" s="20" t="s">
        <v>94</v>
      </c>
      <c r="G106" s="38" t="s">
        <v>23</v>
      </c>
      <c r="H106" s="83">
        <v>107.52800000000001</v>
      </c>
      <c r="I106" s="118">
        <v>77.011560000000003</v>
      </c>
      <c r="J106" s="26">
        <f t="shared" si="12"/>
        <v>71.620005951938097</v>
      </c>
    </row>
    <row r="107" spans="1:10" ht="42" customHeight="1">
      <c r="A107" s="126"/>
      <c r="B107" s="22" t="s">
        <v>24</v>
      </c>
      <c r="C107" s="45">
        <v>991</v>
      </c>
      <c r="D107" s="23" t="s">
        <v>15</v>
      </c>
      <c r="E107" s="23" t="s">
        <v>92</v>
      </c>
      <c r="F107" s="20" t="s">
        <v>94</v>
      </c>
      <c r="G107" s="38" t="s">
        <v>25</v>
      </c>
      <c r="H107" s="83">
        <v>31.582439999999998</v>
      </c>
      <c r="I107" s="118">
        <v>23.257490000000001</v>
      </c>
      <c r="J107" s="26">
        <f t="shared" si="12"/>
        <v>73.64057368588368</v>
      </c>
    </row>
    <row r="108" spans="1:10" ht="29.25" hidden="1" customHeight="1">
      <c r="A108" s="126"/>
      <c r="B108" s="22" t="s">
        <v>58</v>
      </c>
      <c r="C108" s="45">
        <v>991</v>
      </c>
      <c r="D108" s="23" t="s">
        <v>15</v>
      </c>
      <c r="E108" s="23" t="s">
        <v>92</v>
      </c>
      <c r="F108" s="20" t="s">
        <v>94</v>
      </c>
      <c r="G108" s="21" t="s">
        <v>59</v>
      </c>
      <c r="H108" s="83"/>
      <c r="I108" s="118"/>
      <c r="J108" s="26" t="e">
        <f t="shared" si="12"/>
        <v>#DIV/0!</v>
      </c>
    </row>
    <row r="109" spans="1:10" ht="28.5" customHeight="1">
      <c r="A109" s="126"/>
      <c r="B109" s="22" t="s">
        <v>54</v>
      </c>
      <c r="C109" s="45" t="s">
        <v>95</v>
      </c>
      <c r="D109" s="23" t="s">
        <v>15</v>
      </c>
      <c r="E109" s="23" t="s">
        <v>92</v>
      </c>
      <c r="F109" s="20" t="s">
        <v>94</v>
      </c>
      <c r="G109" s="21" t="s">
        <v>35</v>
      </c>
      <c r="H109" s="83">
        <v>16.68956</v>
      </c>
      <c r="I109" s="118">
        <v>8.4499999999999993</v>
      </c>
      <c r="J109" s="26">
        <f t="shared" si="12"/>
        <v>50.630454008374095</v>
      </c>
    </row>
    <row r="110" spans="1:10" s="11" customFormat="1" ht="25.5">
      <c r="A110" s="126"/>
      <c r="B110" s="12" t="s">
        <v>96</v>
      </c>
      <c r="C110" s="47">
        <v>991</v>
      </c>
      <c r="D110" s="48" t="s">
        <v>92</v>
      </c>
      <c r="E110" s="48"/>
      <c r="F110" s="49"/>
      <c r="G110" s="50"/>
      <c r="H110" s="99">
        <f t="shared" ref="H110:I112" si="15">H111</f>
        <v>70.194000000000003</v>
      </c>
      <c r="I110" s="99">
        <f t="shared" si="15"/>
        <v>48.694000000000003</v>
      </c>
      <c r="J110" s="26">
        <f t="shared" si="12"/>
        <v>69.370601475909623</v>
      </c>
    </row>
    <row r="111" spans="1:10" ht="38.25">
      <c r="A111" s="126"/>
      <c r="B111" s="17" t="s">
        <v>167</v>
      </c>
      <c r="C111" s="45">
        <v>991</v>
      </c>
      <c r="D111" s="23" t="s">
        <v>92</v>
      </c>
      <c r="E111" s="23" t="s">
        <v>100</v>
      </c>
      <c r="F111" s="20"/>
      <c r="G111" s="21"/>
      <c r="H111" s="80">
        <f t="shared" si="15"/>
        <v>70.194000000000003</v>
      </c>
      <c r="I111" s="80">
        <f t="shared" si="15"/>
        <v>48.694000000000003</v>
      </c>
      <c r="J111" s="26">
        <f t="shared" si="12"/>
        <v>69.370601475909623</v>
      </c>
    </row>
    <row r="112" spans="1:10" ht="25.5">
      <c r="A112" s="126"/>
      <c r="B112" s="22" t="s">
        <v>16</v>
      </c>
      <c r="C112" s="18" t="s">
        <v>11</v>
      </c>
      <c r="D112" s="23" t="s">
        <v>92</v>
      </c>
      <c r="E112" s="23" t="s">
        <v>100</v>
      </c>
      <c r="F112" s="20" t="s">
        <v>17</v>
      </c>
      <c r="G112" s="21"/>
      <c r="H112" s="84">
        <f t="shared" si="15"/>
        <v>70.194000000000003</v>
      </c>
      <c r="I112" s="84">
        <f t="shared" si="15"/>
        <v>48.694000000000003</v>
      </c>
      <c r="J112" s="26">
        <f t="shared" si="12"/>
        <v>69.370601475909623</v>
      </c>
    </row>
    <row r="113" spans="1:10" ht="15.75">
      <c r="A113" s="126"/>
      <c r="B113" s="22" t="s">
        <v>18</v>
      </c>
      <c r="C113" s="18" t="s">
        <v>11</v>
      </c>
      <c r="D113" s="23" t="s">
        <v>92</v>
      </c>
      <c r="E113" s="23" t="s">
        <v>100</v>
      </c>
      <c r="F113" s="20" t="s">
        <v>19</v>
      </c>
      <c r="G113" s="21"/>
      <c r="H113" s="84">
        <f>H114+H116+H133</f>
        <v>70.194000000000003</v>
      </c>
      <c r="I113" s="84">
        <f>I114+I116+I133</f>
        <v>48.694000000000003</v>
      </c>
      <c r="J113" s="26">
        <f t="shared" si="12"/>
        <v>69.370601475909623</v>
      </c>
    </row>
    <row r="114" spans="1:10" ht="15.75">
      <c r="A114" s="126"/>
      <c r="B114" s="22" t="s">
        <v>20</v>
      </c>
      <c r="C114" s="18" t="s">
        <v>11</v>
      </c>
      <c r="D114" s="23" t="s">
        <v>92</v>
      </c>
      <c r="E114" s="23" t="s">
        <v>100</v>
      </c>
      <c r="F114" s="20" t="s">
        <v>21</v>
      </c>
      <c r="G114" s="21"/>
      <c r="H114" s="84">
        <f>H115</f>
        <v>26</v>
      </c>
      <c r="I114" s="84">
        <f>I115</f>
        <v>4.5</v>
      </c>
      <c r="J114" s="26">
        <f>I114/H114*100</f>
        <v>17.307692307692307</v>
      </c>
    </row>
    <row r="115" spans="1:10" ht="15.75">
      <c r="A115" s="126"/>
      <c r="B115" s="22" t="s">
        <v>54</v>
      </c>
      <c r="C115" s="18" t="s">
        <v>11</v>
      </c>
      <c r="D115" s="23" t="s">
        <v>92</v>
      </c>
      <c r="E115" s="23" t="s">
        <v>100</v>
      </c>
      <c r="F115" s="20" t="s">
        <v>21</v>
      </c>
      <c r="G115" s="21" t="s">
        <v>35</v>
      </c>
      <c r="H115" s="84">
        <v>26</v>
      </c>
      <c r="I115" s="84">
        <v>4.5</v>
      </c>
      <c r="J115" s="26">
        <f>I115/H115*100</f>
        <v>17.307692307692307</v>
      </c>
    </row>
    <row r="116" spans="1:10" ht="15.75">
      <c r="A116" s="126"/>
      <c r="B116" s="22" t="s">
        <v>33</v>
      </c>
      <c r="C116" s="18" t="s">
        <v>11</v>
      </c>
      <c r="D116" s="23" t="s">
        <v>92</v>
      </c>
      <c r="E116" s="23" t="s">
        <v>100</v>
      </c>
      <c r="F116" s="20" t="s">
        <v>68</v>
      </c>
      <c r="G116" s="21"/>
      <c r="H116" s="84">
        <f>H117</f>
        <v>29</v>
      </c>
      <c r="I116" s="84">
        <f>I117</f>
        <v>29</v>
      </c>
      <c r="J116" s="26">
        <f t="shared" si="12"/>
        <v>100</v>
      </c>
    </row>
    <row r="117" spans="1:10" ht="15.75">
      <c r="A117" s="126"/>
      <c r="B117" s="22" t="s">
        <v>54</v>
      </c>
      <c r="C117" s="18" t="s">
        <v>11</v>
      </c>
      <c r="D117" s="23" t="s">
        <v>92</v>
      </c>
      <c r="E117" s="23" t="s">
        <v>100</v>
      </c>
      <c r="F117" s="20" t="s">
        <v>68</v>
      </c>
      <c r="G117" s="21" t="s">
        <v>35</v>
      </c>
      <c r="H117" s="84">
        <v>29</v>
      </c>
      <c r="I117" s="118">
        <v>29</v>
      </c>
      <c r="J117" s="26">
        <f t="shared" si="12"/>
        <v>100</v>
      </c>
    </row>
    <row r="118" spans="1:10" ht="51" hidden="1">
      <c r="A118" s="126"/>
      <c r="B118" s="22" t="s">
        <v>55</v>
      </c>
      <c r="C118" s="18" t="s">
        <v>11</v>
      </c>
      <c r="D118" s="23" t="s">
        <v>92</v>
      </c>
      <c r="E118" s="23" t="s">
        <v>100</v>
      </c>
      <c r="F118" s="20" t="s">
        <v>56</v>
      </c>
      <c r="G118" s="21"/>
      <c r="H118" s="84">
        <f>H119</f>
        <v>0</v>
      </c>
      <c r="I118" s="118"/>
      <c r="J118" s="26" t="e">
        <f t="shared" si="12"/>
        <v>#DIV/0!</v>
      </c>
    </row>
    <row r="119" spans="1:10" ht="38.25" hidden="1">
      <c r="A119" s="126"/>
      <c r="B119" s="22" t="s">
        <v>57</v>
      </c>
      <c r="C119" s="18" t="s">
        <v>11</v>
      </c>
      <c r="D119" s="23" t="s">
        <v>92</v>
      </c>
      <c r="E119" s="23" t="s">
        <v>100</v>
      </c>
      <c r="F119" s="20" t="s">
        <v>56</v>
      </c>
      <c r="G119" s="21" t="s">
        <v>35</v>
      </c>
      <c r="H119" s="84"/>
      <c r="I119" s="118"/>
      <c r="J119" s="26" t="e">
        <f t="shared" si="12"/>
        <v>#DIV/0!</v>
      </c>
    </row>
    <row r="120" spans="1:10" ht="15.75" hidden="1">
      <c r="A120" s="126"/>
      <c r="B120" s="22" t="s">
        <v>33</v>
      </c>
      <c r="C120" s="45">
        <v>991</v>
      </c>
      <c r="D120" s="23" t="s">
        <v>92</v>
      </c>
      <c r="E120" s="23" t="s">
        <v>100</v>
      </c>
      <c r="F120" s="20" t="s">
        <v>68</v>
      </c>
      <c r="G120" s="21"/>
      <c r="H120" s="84">
        <f>H121+H122</f>
        <v>0</v>
      </c>
      <c r="I120" s="118"/>
      <c r="J120" s="26" t="e">
        <f t="shared" si="12"/>
        <v>#DIV/0!</v>
      </c>
    </row>
    <row r="121" spans="1:10" ht="25.5" hidden="1">
      <c r="A121" s="126"/>
      <c r="B121" s="22" t="s">
        <v>58</v>
      </c>
      <c r="C121" s="45">
        <v>991</v>
      </c>
      <c r="D121" s="23" t="s">
        <v>92</v>
      </c>
      <c r="E121" s="23" t="s">
        <v>100</v>
      </c>
      <c r="F121" s="20" t="s">
        <v>68</v>
      </c>
      <c r="G121" s="21" t="s">
        <v>59</v>
      </c>
      <c r="H121" s="84">
        <v>0</v>
      </c>
      <c r="I121" s="118"/>
      <c r="J121" s="26" t="e">
        <f t="shared" si="12"/>
        <v>#DIV/0!</v>
      </c>
    </row>
    <row r="122" spans="1:10" ht="38.25" hidden="1">
      <c r="A122" s="126"/>
      <c r="B122" s="22" t="s">
        <v>57</v>
      </c>
      <c r="C122" s="45">
        <v>991</v>
      </c>
      <c r="D122" s="23" t="s">
        <v>92</v>
      </c>
      <c r="E122" s="23" t="s">
        <v>100</v>
      </c>
      <c r="F122" s="20" t="s">
        <v>68</v>
      </c>
      <c r="G122" s="21" t="s">
        <v>35</v>
      </c>
      <c r="H122" s="84"/>
      <c r="I122" s="118"/>
      <c r="J122" s="26" t="e">
        <f t="shared" si="12"/>
        <v>#DIV/0!</v>
      </c>
    </row>
    <row r="123" spans="1:10" ht="25.5" hidden="1">
      <c r="A123" s="126"/>
      <c r="B123" s="17" t="s">
        <v>101</v>
      </c>
      <c r="C123" s="45">
        <v>991</v>
      </c>
      <c r="D123" s="23" t="s">
        <v>92</v>
      </c>
      <c r="E123" s="23" t="s">
        <v>100</v>
      </c>
      <c r="F123" s="20"/>
      <c r="G123" s="21"/>
      <c r="H123" s="82"/>
      <c r="I123" s="118"/>
      <c r="J123" s="26" t="e">
        <f t="shared" si="12"/>
        <v>#DIV/0!</v>
      </c>
    </row>
    <row r="124" spans="1:10" ht="25.5" hidden="1">
      <c r="A124" s="126"/>
      <c r="B124" s="22" t="s">
        <v>102</v>
      </c>
      <c r="C124" s="45">
        <v>991</v>
      </c>
      <c r="D124" s="23" t="s">
        <v>92</v>
      </c>
      <c r="E124" s="23" t="s">
        <v>100</v>
      </c>
      <c r="F124" s="20" t="s">
        <v>103</v>
      </c>
      <c r="G124" s="21"/>
      <c r="H124" s="82"/>
      <c r="I124" s="118"/>
      <c r="J124" s="26" t="e">
        <f t="shared" si="12"/>
        <v>#DIV/0!</v>
      </c>
    </row>
    <row r="125" spans="1:10" ht="41.25" hidden="1" customHeight="1">
      <c r="A125" s="126"/>
      <c r="B125" s="22" t="s">
        <v>97</v>
      </c>
      <c r="C125" s="45">
        <v>991</v>
      </c>
      <c r="D125" s="23" t="s">
        <v>92</v>
      </c>
      <c r="E125" s="23" t="s">
        <v>100</v>
      </c>
      <c r="F125" s="20" t="s">
        <v>103</v>
      </c>
      <c r="G125" s="21" t="s">
        <v>23</v>
      </c>
      <c r="H125" s="82"/>
      <c r="I125" s="118"/>
      <c r="J125" s="26" t="e">
        <f t="shared" si="12"/>
        <v>#DIV/0!</v>
      </c>
    </row>
    <row r="126" spans="1:10" ht="41.25" hidden="1" customHeight="1">
      <c r="A126" s="126"/>
      <c r="B126" s="22" t="s">
        <v>98</v>
      </c>
      <c r="C126" s="45">
        <v>991</v>
      </c>
      <c r="D126" s="23" t="s">
        <v>92</v>
      </c>
      <c r="E126" s="23" t="s">
        <v>100</v>
      </c>
      <c r="F126" s="20" t="s">
        <v>103</v>
      </c>
      <c r="G126" s="21" t="s">
        <v>99</v>
      </c>
      <c r="H126" s="82"/>
      <c r="I126" s="118"/>
      <c r="J126" s="26" t="e">
        <f t="shared" si="12"/>
        <v>#DIV/0!</v>
      </c>
    </row>
    <row r="127" spans="1:10" ht="25.5" hidden="1">
      <c r="A127" s="126"/>
      <c r="B127" s="22" t="s">
        <v>58</v>
      </c>
      <c r="C127" s="45">
        <v>991</v>
      </c>
      <c r="D127" s="23" t="s">
        <v>92</v>
      </c>
      <c r="E127" s="23" t="s">
        <v>100</v>
      </c>
      <c r="F127" s="20" t="s">
        <v>103</v>
      </c>
      <c r="G127" s="21" t="s">
        <v>59</v>
      </c>
      <c r="H127" s="82"/>
      <c r="I127" s="118"/>
      <c r="J127" s="26" t="e">
        <f t="shared" si="12"/>
        <v>#DIV/0!</v>
      </c>
    </row>
    <row r="128" spans="1:10" ht="38.25" hidden="1">
      <c r="A128" s="126"/>
      <c r="B128" s="22" t="s">
        <v>57</v>
      </c>
      <c r="C128" s="45">
        <v>991</v>
      </c>
      <c r="D128" s="23" t="s">
        <v>92</v>
      </c>
      <c r="E128" s="23" t="s">
        <v>100</v>
      </c>
      <c r="F128" s="20" t="s">
        <v>103</v>
      </c>
      <c r="G128" s="21" t="s">
        <v>35</v>
      </c>
      <c r="H128" s="82"/>
      <c r="I128" s="118"/>
      <c r="J128" s="26" t="e">
        <f t="shared" si="12"/>
        <v>#DIV/0!</v>
      </c>
    </row>
    <row r="129" spans="1:10" ht="30" hidden="1" customHeight="1">
      <c r="A129" s="51"/>
      <c r="B129" s="22" t="s">
        <v>105</v>
      </c>
      <c r="C129" s="45">
        <v>991</v>
      </c>
      <c r="D129" s="23" t="s">
        <v>92</v>
      </c>
      <c r="E129" s="23" t="s">
        <v>100</v>
      </c>
      <c r="F129" s="20" t="s">
        <v>104</v>
      </c>
      <c r="G129" s="21"/>
      <c r="H129" s="87">
        <f>H130</f>
        <v>0</v>
      </c>
      <c r="I129" s="118"/>
      <c r="J129" s="26" t="e">
        <f t="shared" si="12"/>
        <v>#DIV/0!</v>
      </c>
    </row>
    <row r="130" spans="1:10" ht="38.25" hidden="1">
      <c r="A130" s="51"/>
      <c r="B130" s="22" t="s">
        <v>106</v>
      </c>
      <c r="C130" s="45">
        <v>991</v>
      </c>
      <c r="D130" s="23" t="s">
        <v>92</v>
      </c>
      <c r="E130" s="23" t="s">
        <v>100</v>
      </c>
      <c r="F130" s="20" t="s">
        <v>104</v>
      </c>
      <c r="G130" s="21" t="s">
        <v>35</v>
      </c>
      <c r="H130" s="87"/>
      <c r="I130" s="118"/>
      <c r="J130" s="26" t="e">
        <f t="shared" si="12"/>
        <v>#DIV/0!</v>
      </c>
    </row>
    <row r="131" spans="1:10" ht="63.75" hidden="1">
      <c r="A131" s="51"/>
      <c r="B131" s="22" t="s">
        <v>107</v>
      </c>
      <c r="C131" s="45">
        <v>991</v>
      </c>
      <c r="D131" s="23" t="s">
        <v>92</v>
      </c>
      <c r="E131" s="23" t="s">
        <v>100</v>
      </c>
      <c r="F131" s="20" t="s">
        <v>108</v>
      </c>
      <c r="G131" s="21"/>
      <c r="H131" s="87">
        <f>H132</f>
        <v>0</v>
      </c>
      <c r="I131" s="118"/>
      <c r="J131" s="26" t="e">
        <f t="shared" si="12"/>
        <v>#DIV/0!</v>
      </c>
    </row>
    <row r="132" spans="1:10" ht="38.25" hidden="1">
      <c r="A132" s="51"/>
      <c r="B132" s="22" t="s">
        <v>106</v>
      </c>
      <c r="C132" s="45">
        <v>991</v>
      </c>
      <c r="D132" s="23" t="s">
        <v>92</v>
      </c>
      <c r="E132" s="23" t="s">
        <v>100</v>
      </c>
      <c r="F132" s="20" t="s">
        <v>108</v>
      </c>
      <c r="G132" s="21" t="s">
        <v>35</v>
      </c>
      <c r="H132" s="87"/>
      <c r="I132" s="118"/>
      <c r="J132" s="26" t="e">
        <f t="shared" si="12"/>
        <v>#DIV/0!</v>
      </c>
    </row>
    <row r="133" spans="1:10" ht="51">
      <c r="A133" s="51"/>
      <c r="B133" s="22" t="s">
        <v>69</v>
      </c>
      <c r="C133" s="45">
        <v>991</v>
      </c>
      <c r="D133" s="23" t="s">
        <v>92</v>
      </c>
      <c r="E133" s="23" t="s">
        <v>100</v>
      </c>
      <c r="F133" s="20" t="s">
        <v>56</v>
      </c>
      <c r="G133" s="21"/>
      <c r="H133" s="83">
        <f>H134</f>
        <v>15.194000000000001</v>
      </c>
      <c r="I133" s="83">
        <f>I134</f>
        <v>15.194000000000001</v>
      </c>
      <c r="J133" s="26">
        <f t="shared" si="12"/>
        <v>100</v>
      </c>
    </row>
    <row r="134" spans="1:10" ht="15.75">
      <c r="A134" s="51"/>
      <c r="B134" s="22" t="s">
        <v>54</v>
      </c>
      <c r="C134" s="45">
        <v>991</v>
      </c>
      <c r="D134" s="23" t="s">
        <v>92</v>
      </c>
      <c r="E134" s="23" t="s">
        <v>100</v>
      </c>
      <c r="F134" s="20" t="s">
        <v>56</v>
      </c>
      <c r="G134" s="21" t="s">
        <v>35</v>
      </c>
      <c r="H134" s="83">
        <v>15.194000000000001</v>
      </c>
      <c r="I134" s="118">
        <v>15.194000000000001</v>
      </c>
      <c r="J134" s="26">
        <f t="shared" si="12"/>
        <v>100</v>
      </c>
    </row>
    <row r="135" spans="1:10" ht="27.75" hidden="1" customHeight="1">
      <c r="A135" s="53"/>
      <c r="B135" s="17" t="s">
        <v>109</v>
      </c>
      <c r="C135" s="34">
        <v>991</v>
      </c>
      <c r="D135" s="54" t="s">
        <v>27</v>
      </c>
      <c r="E135" s="54">
        <v>12</v>
      </c>
      <c r="F135" s="52"/>
      <c r="G135" s="55"/>
      <c r="H135" s="100">
        <f>H136</f>
        <v>0</v>
      </c>
      <c r="I135" s="118"/>
      <c r="J135" s="26" t="e">
        <f t="shared" ref="J135:J189" si="16">I135/H135*100</f>
        <v>#DIV/0!</v>
      </c>
    </row>
    <row r="136" spans="1:10" ht="25.5" hidden="1">
      <c r="A136" s="53"/>
      <c r="B136" s="22" t="s">
        <v>16</v>
      </c>
      <c r="C136" s="34">
        <v>991</v>
      </c>
      <c r="D136" s="54" t="s">
        <v>27</v>
      </c>
      <c r="E136" s="54">
        <v>12</v>
      </c>
      <c r="F136" s="20" t="s">
        <v>17</v>
      </c>
      <c r="G136" s="55"/>
      <c r="H136" s="101">
        <f>H137</f>
        <v>0</v>
      </c>
      <c r="I136" s="118"/>
      <c r="J136" s="26" t="e">
        <f t="shared" si="16"/>
        <v>#DIV/0!</v>
      </c>
    </row>
    <row r="137" spans="1:10" ht="15.75" hidden="1">
      <c r="A137" s="53"/>
      <c r="B137" s="22" t="s">
        <v>18</v>
      </c>
      <c r="C137" s="34">
        <v>991</v>
      </c>
      <c r="D137" s="54" t="s">
        <v>27</v>
      </c>
      <c r="E137" s="54">
        <v>12</v>
      </c>
      <c r="F137" s="20" t="s">
        <v>19</v>
      </c>
      <c r="G137" s="55"/>
      <c r="H137" s="101">
        <f>H138</f>
        <v>0</v>
      </c>
      <c r="I137" s="118"/>
      <c r="J137" s="26" t="e">
        <f t="shared" si="16"/>
        <v>#DIV/0!</v>
      </c>
    </row>
    <row r="138" spans="1:10" ht="15.75" hidden="1">
      <c r="A138" s="53"/>
      <c r="B138" s="32" t="s">
        <v>33</v>
      </c>
      <c r="C138" s="34">
        <v>991</v>
      </c>
      <c r="D138" s="54" t="s">
        <v>27</v>
      </c>
      <c r="E138" s="54">
        <v>12</v>
      </c>
      <c r="F138" s="52" t="s">
        <v>68</v>
      </c>
      <c r="G138" s="55"/>
      <c r="H138" s="101">
        <f>H139</f>
        <v>0</v>
      </c>
      <c r="I138" s="118"/>
      <c r="J138" s="26" t="e">
        <f t="shared" si="16"/>
        <v>#DIV/0!</v>
      </c>
    </row>
    <row r="139" spans="1:10" ht="38.25" hidden="1">
      <c r="A139" s="53"/>
      <c r="B139" s="22" t="s">
        <v>57</v>
      </c>
      <c r="C139" s="34">
        <v>991</v>
      </c>
      <c r="D139" s="54" t="s">
        <v>27</v>
      </c>
      <c r="E139" s="54">
        <v>12</v>
      </c>
      <c r="F139" s="52" t="s">
        <v>68</v>
      </c>
      <c r="G139" s="55">
        <v>244</v>
      </c>
      <c r="H139" s="101"/>
      <c r="I139" s="118"/>
      <c r="J139" s="26" t="e">
        <f t="shared" si="16"/>
        <v>#DIV/0!</v>
      </c>
    </row>
    <row r="140" spans="1:10" s="11" customFormat="1" ht="15.75" hidden="1">
      <c r="A140" s="56"/>
      <c r="B140" s="12" t="s">
        <v>109</v>
      </c>
      <c r="C140" s="47">
        <v>991</v>
      </c>
      <c r="D140" s="48" t="s">
        <v>27</v>
      </c>
      <c r="E140" s="48">
        <v>12</v>
      </c>
      <c r="F140" s="57"/>
      <c r="G140" s="50"/>
      <c r="H140" s="99">
        <f>H141</f>
        <v>0</v>
      </c>
      <c r="I140" s="119"/>
      <c r="J140" s="26" t="e">
        <f t="shared" si="16"/>
        <v>#DIV/0!</v>
      </c>
    </row>
    <row r="141" spans="1:10" ht="25.5" hidden="1">
      <c r="A141" s="53"/>
      <c r="B141" s="22" t="s">
        <v>16</v>
      </c>
      <c r="C141" s="34">
        <v>991</v>
      </c>
      <c r="D141" s="58" t="s">
        <v>27</v>
      </c>
      <c r="E141" s="54">
        <v>12</v>
      </c>
      <c r="F141" s="52" t="s">
        <v>17</v>
      </c>
      <c r="G141" s="55"/>
      <c r="H141" s="102">
        <f>H142</f>
        <v>0</v>
      </c>
      <c r="I141" s="118"/>
      <c r="J141" s="26" t="e">
        <f t="shared" si="16"/>
        <v>#DIV/0!</v>
      </c>
    </row>
    <row r="142" spans="1:10" ht="15.75" hidden="1">
      <c r="A142" s="53"/>
      <c r="B142" s="22" t="s">
        <v>18</v>
      </c>
      <c r="C142" s="34">
        <v>991</v>
      </c>
      <c r="D142" s="58" t="s">
        <v>27</v>
      </c>
      <c r="E142" s="54">
        <v>12</v>
      </c>
      <c r="F142" s="52" t="s">
        <v>19</v>
      </c>
      <c r="G142" s="55"/>
      <c r="H142" s="102">
        <f>H143</f>
        <v>0</v>
      </c>
      <c r="I142" s="118"/>
      <c r="J142" s="26" t="e">
        <f t="shared" si="16"/>
        <v>#DIV/0!</v>
      </c>
    </row>
    <row r="143" spans="1:10" ht="15.75" hidden="1">
      <c r="A143" s="53"/>
      <c r="B143" s="22" t="s">
        <v>33</v>
      </c>
      <c r="C143" s="34">
        <v>991</v>
      </c>
      <c r="D143" s="58" t="s">
        <v>27</v>
      </c>
      <c r="E143" s="54">
        <v>12</v>
      </c>
      <c r="F143" s="52" t="s">
        <v>68</v>
      </c>
      <c r="G143" s="55"/>
      <c r="H143" s="102">
        <f>H144</f>
        <v>0</v>
      </c>
      <c r="I143" s="118"/>
      <c r="J143" s="26" t="e">
        <f t="shared" si="16"/>
        <v>#DIV/0!</v>
      </c>
    </row>
    <row r="144" spans="1:10" ht="38.25" hidden="1">
      <c r="A144" s="53"/>
      <c r="B144" s="22" t="s">
        <v>57</v>
      </c>
      <c r="C144" s="34">
        <v>991</v>
      </c>
      <c r="D144" s="58" t="s">
        <v>27</v>
      </c>
      <c r="E144" s="54">
        <v>12</v>
      </c>
      <c r="F144" s="52" t="s">
        <v>68</v>
      </c>
      <c r="G144" s="55">
        <v>244</v>
      </c>
      <c r="H144" s="103"/>
      <c r="I144" s="118"/>
      <c r="J144" s="26" t="e">
        <f t="shared" si="16"/>
        <v>#DIV/0!</v>
      </c>
    </row>
    <row r="145" spans="1:10" s="11" customFormat="1" ht="15.75">
      <c r="A145" s="56"/>
      <c r="B145" s="12" t="s">
        <v>110</v>
      </c>
      <c r="C145" s="47">
        <v>991</v>
      </c>
      <c r="D145" s="48" t="s">
        <v>111</v>
      </c>
      <c r="E145" s="48"/>
      <c r="F145" s="57"/>
      <c r="G145" s="50"/>
      <c r="H145" s="99">
        <f>H146+H160</f>
        <v>571.00661000000002</v>
      </c>
      <c r="I145" s="99">
        <f>I146+I160</f>
        <v>253.90899999999999</v>
      </c>
      <c r="J145" s="26">
        <f t="shared" si="16"/>
        <v>44.466910812118265</v>
      </c>
    </row>
    <row r="146" spans="1:10" s="63" customFormat="1" ht="15.75">
      <c r="A146" s="53"/>
      <c r="B146" s="59" t="s">
        <v>112</v>
      </c>
      <c r="C146" s="60">
        <v>991</v>
      </c>
      <c r="D146" s="19" t="s">
        <v>111</v>
      </c>
      <c r="E146" s="19" t="s">
        <v>15</v>
      </c>
      <c r="F146" s="61"/>
      <c r="G146" s="62"/>
      <c r="H146" s="104">
        <f>H147</f>
        <v>62.506</v>
      </c>
      <c r="I146" s="104">
        <f>I147</f>
        <v>42.927999999999997</v>
      </c>
      <c r="J146" s="26">
        <f t="shared" si="16"/>
        <v>68.678206892138348</v>
      </c>
    </row>
    <row r="147" spans="1:10" s="63" customFormat="1" ht="25.5">
      <c r="A147" s="53"/>
      <c r="B147" s="25" t="s">
        <v>16</v>
      </c>
      <c r="C147" s="64" t="s">
        <v>11</v>
      </c>
      <c r="D147" s="65" t="s">
        <v>111</v>
      </c>
      <c r="E147" s="65" t="s">
        <v>15</v>
      </c>
      <c r="F147" s="37" t="s">
        <v>17</v>
      </c>
      <c r="G147" s="62"/>
      <c r="H147" s="105">
        <f>H148</f>
        <v>62.506</v>
      </c>
      <c r="I147" s="105">
        <f>I148</f>
        <v>42.927999999999997</v>
      </c>
      <c r="J147" s="26">
        <f t="shared" si="16"/>
        <v>68.678206892138348</v>
      </c>
    </row>
    <row r="148" spans="1:10" s="63" customFormat="1" ht="15.75">
      <c r="A148" s="53"/>
      <c r="B148" s="25" t="s">
        <v>18</v>
      </c>
      <c r="C148" s="64" t="s">
        <v>11</v>
      </c>
      <c r="D148" s="65" t="s">
        <v>111</v>
      </c>
      <c r="E148" s="65" t="s">
        <v>15</v>
      </c>
      <c r="F148" s="37" t="s">
        <v>19</v>
      </c>
      <c r="G148" s="62"/>
      <c r="H148" s="105">
        <f>H149+H151+H154+H156+H158</f>
        <v>62.506</v>
      </c>
      <c r="I148" s="105">
        <f>I149+I151+I154+I156+I158</f>
        <v>42.927999999999997</v>
      </c>
      <c r="J148" s="26">
        <f t="shared" si="16"/>
        <v>68.678206892138348</v>
      </c>
    </row>
    <row r="149" spans="1:10" s="63" customFormat="1" ht="51" hidden="1">
      <c r="A149" s="53"/>
      <c r="B149" s="66" t="s">
        <v>85</v>
      </c>
      <c r="C149" s="37" t="s">
        <v>11</v>
      </c>
      <c r="D149" s="65" t="s">
        <v>111</v>
      </c>
      <c r="E149" s="65" t="s">
        <v>15</v>
      </c>
      <c r="F149" s="37" t="s">
        <v>56</v>
      </c>
      <c r="G149" s="38"/>
      <c r="H149" s="106">
        <f>H150</f>
        <v>0</v>
      </c>
      <c r="I149" s="120"/>
      <c r="J149" s="26" t="e">
        <f t="shared" si="16"/>
        <v>#DIV/0!</v>
      </c>
    </row>
    <row r="150" spans="1:10" s="63" customFormat="1" ht="38.25" hidden="1">
      <c r="A150" s="53"/>
      <c r="B150" s="25" t="s">
        <v>57</v>
      </c>
      <c r="C150" s="37" t="s">
        <v>11</v>
      </c>
      <c r="D150" s="65" t="s">
        <v>111</v>
      </c>
      <c r="E150" s="65" t="s">
        <v>15</v>
      </c>
      <c r="F150" s="37" t="s">
        <v>56</v>
      </c>
      <c r="G150" s="38" t="s">
        <v>35</v>
      </c>
      <c r="H150" s="106"/>
      <c r="I150" s="120"/>
      <c r="J150" s="26" t="e">
        <f t="shared" si="16"/>
        <v>#DIV/0!</v>
      </c>
    </row>
    <row r="151" spans="1:10" s="63" customFormat="1" ht="15.75" hidden="1">
      <c r="A151" s="53"/>
      <c r="B151" s="25" t="s">
        <v>33</v>
      </c>
      <c r="C151" s="37" t="s">
        <v>11</v>
      </c>
      <c r="D151" s="65" t="s">
        <v>111</v>
      </c>
      <c r="E151" s="65" t="s">
        <v>15</v>
      </c>
      <c r="F151" s="37" t="s">
        <v>68</v>
      </c>
      <c r="G151" s="38"/>
      <c r="H151" s="107">
        <f>H153</f>
        <v>0</v>
      </c>
      <c r="I151" s="120"/>
      <c r="J151" s="26" t="e">
        <f t="shared" si="16"/>
        <v>#DIV/0!</v>
      </c>
    </row>
    <row r="152" spans="1:10" s="63" customFormat="1" ht="38.25" hidden="1">
      <c r="A152" s="53"/>
      <c r="B152" s="25" t="s">
        <v>113</v>
      </c>
      <c r="C152" s="37" t="s">
        <v>11</v>
      </c>
      <c r="D152" s="65" t="s">
        <v>111</v>
      </c>
      <c r="E152" s="65" t="s">
        <v>15</v>
      </c>
      <c r="F152" s="37" t="s">
        <v>68</v>
      </c>
      <c r="G152" s="38" t="s">
        <v>35</v>
      </c>
      <c r="H152" s="107"/>
      <c r="I152" s="120"/>
      <c r="J152" s="26" t="e">
        <f t="shared" si="16"/>
        <v>#DIV/0!</v>
      </c>
    </row>
    <row r="153" spans="1:10" s="63" customFormat="1" ht="15.75" hidden="1">
      <c r="A153" s="53"/>
      <c r="B153" s="25" t="s">
        <v>34</v>
      </c>
      <c r="C153" s="37" t="s">
        <v>11</v>
      </c>
      <c r="D153" s="65" t="s">
        <v>111</v>
      </c>
      <c r="E153" s="65" t="s">
        <v>15</v>
      </c>
      <c r="F153" s="37" t="s">
        <v>68</v>
      </c>
      <c r="G153" s="38" t="s">
        <v>35</v>
      </c>
      <c r="H153" s="107"/>
      <c r="I153" s="120"/>
      <c r="J153" s="26" t="e">
        <f t="shared" si="16"/>
        <v>#DIV/0!</v>
      </c>
    </row>
    <row r="154" spans="1:10" s="63" customFormat="1" ht="25.5">
      <c r="A154" s="53"/>
      <c r="B154" s="67" t="s">
        <v>114</v>
      </c>
      <c r="C154" s="68">
        <v>991</v>
      </c>
      <c r="D154" s="23" t="s">
        <v>111</v>
      </c>
      <c r="E154" s="23" t="s">
        <v>15</v>
      </c>
      <c r="F154" s="61" t="s">
        <v>168</v>
      </c>
      <c r="G154" s="62"/>
      <c r="H154" s="105">
        <f>H155</f>
        <v>30</v>
      </c>
      <c r="I154" s="108">
        <f>I155</f>
        <v>10.422000000000001</v>
      </c>
      <c r="J154" s="26">
        <f t="shared" si="16"/>
        <v>34.74</v>
      </c>
    </row>
    <row r="155" spans="1:10" s="63" customFormat="1" ht="15.75">
      <c r="A155" s="53"/>
      <c r="B155" s="22" t="s">
        <v>54</v>
      </c>
      <c r="C155" s="68">
        <v>991</v>
      </c>
      <c r="D155" s="23" t="s">
        <v>111</v>
      </c>
      <c r="E155" s="23" t="s">
        <v>15</v>
      </c>
      <c r="F155" s="61" t="s">
        <v>168</v>
      </c>
      <c r="G155" s="62">
        <v>244</v>
      </c>
      <c r="H155" s="105">
        <v>30</v>
      </c>
      <c r="I155" s="120">
        <v>10.422000000000001</v>
      </c>
      <c r="J155" s="26">
        <f t="shared" si="16"/>
        <v>34.74</v>
      </c>
    </row>
    <row r="156" spans="1:10" s="63" customFormat="1" ht="15.75">
      <c r="A156" s="53"/>
      <c r="B156" s="22" t="s">
        <v>33</v>
      </c>
      <c r="C156" s="68">
        <v>991</v>
      </c>
      <c r="D156" s="23" t="s">
        <v>111</v>
      </c>
      <c r="E156" s="23" t="s">
        <v>15</v>
      </c>
      <c r="F156" s="61" t="s">
        <v>68</v>
      </c>
      <c r="G156" s="62"/>
      <c r="H156" s="105">
        <f>H157</f>
        <v>14.6</v>
      </c>
      <c r="I156" s="116">
        <f>I157</f>
        <v>14.6</v>
      </c>
      <c r="J156" s="26">
        <f t="shared" si="16"/>
        <v>100</v>
      </c>
    </row>
    <row r="157" spans="1:10" s="63" customFormat="1" ht="15.75">
      <c r="A157" s="53"/>
      <c r="B157" s="22" t="s">
        <v>166</v>
      </c>
      <c r="C157" s="68">
        <v>991</v>
      </c>
      <c r="D157" s="23" t="s">
        <v>111</v>
      </c>
      <c r="E157" s="23" t="s">
        <v>15</v>
      </c>
      <c r="F157" s="61" t="s">
        <v>68</v>
      </c>
      <c r="G157" s="62">
        <v>247</v>
      </c>
      <c r="H157" s="105">
        <v>14.6</v>
      </c>
      <c r="I157" s="120">
        <v>14.6</v>
      </c>
      <c r="J157" s="26">
        <f t="shared" si="16"/>
        <v>100</v>
      </c>
    </row>
    <row r="158" spans="1:10" s="63" customFormat="1" ht="51">
      <c r="A158" s="53"/>
      <c r="B158" s="22" t="s">
        <v>69</v>
      </c>
      <c r="C158" s="68">
        <v>991</v>
      </c>
      <c r="D158" s="23" t="s">
        <v>111</v>
      </c>
      <c r="E158" s="23" t="s">
        <v>15</v>
      </c>
      <c r="F158" s="20" t="s">
        <v>56</v>
      </c>
      <c r="G158" s="21"/>
      <c r="H158" s="83">
        <f>H159</f>
        <v>17.905999999999999</v>
      </c>
      <c r="I158" s="83">
        <f>I159</f>
        <v>17.905999999999999</v>
      </c>
      <c r="J158" s="26">
        <f t="shared" si="16"/>
        <v>100</v>
      </c>
    </row>
    <row r="159" spans="1:10" s="63" customFormat="1" ht="15.75">
      <c r="A159" s="53"/>
      <c r="B159" s="22" t="s">
        <v>54</v>
      </c>
      <c r="C159" s="68">
        <v>991</v>
      </c>
      <c r="D159" s="23" t="s">
        <v>111</v>
      </c>
      <c r="E159" s="23" t="s">
        <v>15</v>
      </c>
      <c r="F159" s="20" t="s">
        <v>56</v>
      </c>
      <c r="G159" s="21" t="s">
        <v>35</v>
      </c>
      <c r="H159" s="83">
        <v>17.905999999999999</v>
      </c>
      <c r="I159" s="120">
        <v>17.905999999999999</v>
      </c>
      <c r="J159" s="26">
        <f t="shared" si="16"/>
        <v>100</v>
      </c>
    </row>
    <row r="160" spans="1:10" ht="15.75">
      <c r="A160" s="53"/>
      <c r="B160" s="17" t="s">
        <v>115</v>
      </c>
      <c r="C160" s="34">
        <v>991</v>
      </c>
      <c r="D160" s="23" t="s">
        <v>111</v>
      </c>
      <c r="E160" s="23" t="s">
        <v>92</v>
      </c>
      <c r="F160" s="20"/>
      <c r="G160" s="21"/>
      <c r="H160" s="80">
        <f>H163</f>
        <v>508.50060999999999</v>
      </c>
      <c r="I160" s="80">
        <f>I163</f>
        <v>210.98099999999999</v>
      </c>
      <c r="J160" s="26">
        <f t="shared" si="16"/>
        <v>41.490805684579222</v>
      </c>
    </row>
    <row r="161" spans="1:11" ht="29.25" hidden="1" customHeight="1">
      <c r="A161" s="53"/>
      <c r="B161" s="22" t="s">
        <v>116</v>
      </c>
      <c r="C161" s="34">
        <v>988</v>
      </c>
      <c r="D161" s="23" t="s">
        <v>111</v>
      </c>
      <c r="E161" s="23" t="s">
        <v>92</v>
      </c>
      <c r="F161" s="61" t="s">
        <v>117</v>
      </c>
      <c r="G161" s="21"/>
      <c r="H161" s="87">
        <f>H162</f>
        <v>0</v>
      </c>
      <c r="I161" s="118"/>
      <c r="J161" s="26" t="e">
        <f t="shared" si="16"/>
        <v>#DIV/0!</v>
      </c>
    </row>
    <row r="162" spans="1:11" ht="34.5" hidden="1" customHeight="1">
      <c r="A162" s="53"/>
      <c r="B162" s="22" t="s">
        <v>113</v>
      </c>
      <c r="C162" s="34">
        <v>989</v>
      </c>
      <c r="D162" s="23" t="s">
        <v>111</v>
      </c>
      <c r="E162" s="23" t="s">
        <v>92</v>
      </c>
      <c r="F162" s="61" t="s">
        <v>117</v>
      </c>
      <c r="G162" s="21" t="s">
        <v>35</v>
      </c>
      <c r="H162" s="87">
        <v>0</v>
      </c>
      <c r="I162" s="118"/>
      <c r="J162" s="26" t="e">
        <f t="shared" si="16"/>
        <v>#DIV/0!</v>
      </c>
    </row>
    <row r="163" spans="1:11" ht="34.5" customHeight="1">
      <c r="A163" s="53"/>
      <c r="B163" s="22" t="s">
        <v>16</v>
      </c>
      <c r="C163" s="18" t="s">
        <v>11</v>
      </c>
      <c r="D163" s="23" t="s">
        <v>111</v>
      </c>
      <c r="E163" s="23" t="s">
        <v>92</v>
      </c>
      <c r="F163" s="20" t="s">
        <v>17</v>
      </c>
      <c r="G163" s="21"/>
      <c r="H163" s="84">
        <f>H164</f>
        <v>508.50060999999999</v>
      </c>
      <c r="I163" s="84">
        <f>I164</f>
        <v>210.98099999999999</v>
      </c>
      <c r="J163" s="26">
        <f t="shared" si="16"/>
        <v>41.490805684579222</v>
      </c>
    </row>
    <row r="164" spans="1:11" ht="18" customHeight="1">
      <c r="A164" s="53"/>
      <c r="B164" s="22" t="s">
        <v>18</v>
      </c>
      <c r="C164" s="18" t="s">
        <v>11</v>
      </c>
      <c r="D164" s="23" t="s">
        <v>111</v>
      </c>
      <c r="E164" s="23" t="s">
        <v>92</v>
      </c>
      <c r="F164" s="20" t="s">
        <v>19</v>
      </c>
      <c r="G164" s="21"/>
      <c r="H164" s="84">
        <f>H169+H171+H179+H181+H183</f>
        <v>508.50060999999999</v>
      </c>
      <c r="I164" s="84">
        <f>I169+I171+I179+I181+I183</f>
        <v>210.98099999999999</v>
      </c>
      <c r="J164" s="26">
        <f t="shared" si="16"/>
        <v>41.490805684579222</v>
      </c>
    </row>
    <row r="165" spans="1:11" ht="52.5" hidden="1" customHeight="1">
      <c r="A165" s="53"/>
      <c r="B165" s="36" t="s">
        <v>85</v>
      </c>
      <c r="C165" s="37" t="s">
        <v>11</v>
      </c>
      <c r="D165" s="23" t="s">
        <v>111</v>
      </c>
      <c r="E165" s="23" t="s">
        <v>92</v>
      </c>
      <c r="F165" s="37" t="s">
        <v>56</v>
      </c>
      <c r="G165" s="38"/>
      <c r="H165" s="87">
        <f>H166</f>
        <v>0</v>
      </c>
      <c r="I165" s="118"/>
      <c r="J165" s="26" t="e">
        <f t="shared" si="16"/>
        <v>#DIV/0!</v>
      </c>
    </row>
    <row r="166" spans="1:11" ht="18" hidden="1" customHeight="1">
      <c r="A166" s="53"/>
      <c r="B166" s="22" t="s">
        <v>57</v>
      </c>
      <c r="C166" s="37" t="s">
        <v>11</v>
      </c>
      <c r="D166" s="23" t="s">
        <v>111</v>
      </c>
      <c r="E166" s="23" t="s">
        <v>92</v>
      </c>
      <c r="F166" s="37" t="s">
        <v>56</v>
      </c>
      <c r="G166" s="38" t="s">
        <v>35</v>
      </c>
      <c r="H166" s="87"/>
      <c r="I166" s="118"/>
      <c r="J166" s="26" t="e">
        <f t="shared" si="16"/>
        <v>#DIV/0!</v>
      </c>
    </row>
    <row r="167" spans="1:11" ht="53.25" hidden="1" customHeight="1">
      <c r="A167" s="53"/>
      <c r="B167" s="22" t="s">
        <v>55</v>
      </c>
      <c r="C167" s="37" t="s">
        <v>11</v>
      </c>
      <c r="D167" s="23" t="s">
        <v>111</v>
      </c>
      <c r="E167" s="23" t="s">
        <v>92</v>
      </c>
      <c r="F167" s="37" t="s">
        <v>56</v>
      </c>
      <c r="G167" s="38"/>
      <c r="H167" s="87">
        <f>H168</f>
        <v>0</v>
      </c>
      <c r="I167" s="118"/>
      <c r="J167" s="26" t="e">
        <f t="shared" si="16"/>
        <v>#DIV/0!</v>
      </c>
    </row>
    <row r="168" spans="1:11" ht="18" hidden="1" customHeight="1">
      <c r="A168" s="53"/>
      <c r="B168" s="22" t="s">
        <v>57</v>
      </c>
      <c r="C168" s="37" t="s">
        <v>11</v>
      </c>
      <c r="D168" s="23" t="s">
        <v>111</v>
      </c>
      <c r="E168" s="23" t="s">
        <v>92</v>
      </c>
      <c r="F168" s="37" t="s">
        <v>56</v>
      </c>
      <c r="G168" s="38" t="s">
        <v>35</v>
      </c>
      <c r="H168" s="87"/>
      <c r="I168" s="118"/>
      <c r="J168" s="26" t="e">
        <f t="shared" si="16"/>
        <v>#DIV/0!</v>
      </c>
    </row>
    <row r="169" spans="1:11" ht="18" customHeight="1">
      <c r="A169" s="53"/>
      <c r="B169" s="22" t="s">
        <v>20</v>
      </c>
      <c r="C169" s="18" t="s">
        <v>11</v>
      </c>
      <c r="D169" s="23" t="s">
        <v>111</v>
      </c>
      <c r="E169" s="23" t="s">
        <v>92</v>
      </c>
      <c r="F169" s="20" t="s">
        <v>21</v>
      </c>
      <c r="G169" s="38"/>
      <c r="H169" s="87">
        <f>H170</f>
        <v>236.70061000000001</v>
      </c>
      <c r="I169" s="123">
        <f>I170</f>
        <v>0</v>
      </c>
      <c r="J169" s="26">
        <f>I169/H169*100</f>
        <v>0</v>
      </c>
    </row>
    <row r="170" spans="1:11" ht="18" customHeight="1">
      <c r="A170" s="53"/>
      <c r="B170" s="22" t="s">
        <v>54</v>
      </c>
      <c r="C170" s="18" t="s">
        <v>11</v>
      </c>
      <c r="D170" s="23" t="s">
        <v>111</v>
      </c>
      <c r="E170" s="23" t="s">
        <v>92</v>
      </c>
      <c r="F170" s="20" t="s">
        <v>21</v>
      </c>
      <c r="G170" s="38" t="s">
        <v>35</v>
      </c>
      <c r="H170" s="87">
        <v>236.70061000000001</v>
      </c>
      <c r="I170" s="123">
        <v>0</v>
      </c>
      <c r="J170" s="26">
        <f>I170/H170*100</f>
        <v>0</v>
      </c>
    </row>
    <row r="171" spans="1:11" ht="39.75" customHeight="1">
      <c r="A171" s="53"/>
      <c r="B171" s="32" t="s">
        <v>118</v>
      </c>
      <c r="C171" s="34">
        <v>991</v>
      </c>
      <c r="D171" s="23" t="s">
        <v>111</v>
      </c>
      <c r="E171" s="23" t="s">
        <v>92</v>
      </c>
      <c r="F171" s="61" t="s">
        <v>119</v>
      </c>
      <c r="G171" s="21"/>
      <c r="H171" s="84">
        <f>H172</f>
        <v>0.2</v>
      </c>
      <c r="I171" s="84">
        <f>I172</f>
        <v>0.2</v>
      </c>
      <c r="J171" s="26">
        <f t="shared" si="16"/>
        <v>100</v>
      </c>
    </row>
    <row r="172" spans="1:11" ht="15.75">
      <c r="A172" s="53"/>
      <c r="B172" s="22" t="s">
        <v>63</v>
      </c>
      <c r="C172" s="34">
        <v>991</v>
      </c>
      <c r="D172" s="23" t="s">
        <v>111</v>
      </c>
      <c r="E172" s="23" t="s">
        <v>92</v>
      </c>
      <c r="F172" s="61" t="s">
        <v>119</v>
      </c>
      <c r="G172" s="21" t="s">
        <v>64</v>
      </c>
      <c r="H172" s="84">
        <v>0.2</v>
      </c>
      <c r="I172" s="118">
        <v>0.2</v>
      </c>
      <c r="J172" s="26">
        <f t="shared" si="16"/>
        <v>100</v>
      </c>
      <c r="K172" s="1" t="s">
        <v>95</v>
      </c>
    </row>
    <row r="173" spans="1:11" ht="25.5" hidden="1">
      <c r="A173" s="53"/>
      <c r="B173" s="22" t="s">
        <v>120</v>
      </c>
      <c r="C173" s="34">
        <v>991</v>
      </c>
      <c r="D173" s="23" t="s">
        <v>111</v>
      </c>
      <c r="E173" s="23" t="s">
        <v>92</v>
      </c>
      <c r="F173" s="61" t="s">
        <v>121</v>
      </c>
      <c r="G173" s="21"/>
      <c r="H173" s="87">
        <f>H174</f>
        <v>0</v>
      </c>
      <c r="I173" s="118"/>
      <c r="J173" s="26" t="e">
        <f t="shared" si="16"/>
        <v>#DIV/0!</v>
      </c>
    </row>
    <row r="174" spans="1:11" ht="38.25" hidden="1">
      <c r="A174" s="53"/>
      <c r="B174" s="22" t="s">
        <v>113</v>
      </c>
      <c r="C174" s="34">
        <v>991</v>
      </c>
      <c r="D174" s="23" t="s">
        <v>111</v>
      </c>
      <c r="E174" s="23" t="s">
        <v>92</v>
      </c>
      <c r="F174" s="61" t="s">
        <v>121</v>
      </c>
      <c r="G174" s="21" t="s">
        <v>35</v>
      </c>
      <c r="H174" s="87">
        <v>0</v>
      </c>
      <c r="I174" s="118"/>
      <c r="J174" s="26" t="e">
        <f t="shared" si="16"/>
        <v>#DIV/0!</v>
      </c>
    </row>
    <row r="175" spans="1:11" s="70" customFormat="1" ht="51" hidden="1">
      <c r="A175" s="69"/>
      <c r="B175" s="22" t="s">
        <v>122</v>
      </c>
      <c r="C175" s="34">
        <v>991</v>
      </c>
      <c r="D175" s="23" t="s">
        <v>111</v>
      </c>
      <c r="E175" s="23" t="s">
        <v>92</v>
      </c>
      <c r="F175" s="61" t="s">
        <v>123</v>
      </c>
      <c r="G175" s="21"/>
      <c r="H175" s="87">
        <f>H176</f>
        <v>0</v>
      </c>
      <c r="I175" s="121"/>
      <c r="J175" s="26" t="e">
        <f t="shared" si="16"/>
        <v>#DIV/0!</v>
      </c>
    </row>
    <row r="176" spans="1:11" s="70" customFormat="1" ht="38.25" hidden="1">
      <c r="A176" s="69"/>
      <c r="B176" s="22" t="s">
        <v>57</v>
      </c>
      <c r="C176" s="34">
        <v>991</v>
      </c>
      <c r="D176" s="23" t="s">
        <v>111</v>
      </c>
      <c r="E176" s="23" t="s">
        <v>92</v>
      </c>
      <c r="F176" s="61" t="s">
        <v>123</v>
      </c>
      <c r="G176" s="21" t="s">
        <v>35</v>
      </c>
      <c r="H176" s="87"/>
      <c r="I176" s="121"/>
      <c r="J176" s="26" t="e">
        <f t="shared" si="16"/>
        <v>#DIV/0!</v>
      </c>
    </row>
    <row r="177" spans="1:10" ht="38.25" hidden="1">
      <c r="A177" s="53"/>
      <c r="B177" s="22" t="s">
        <v>124</v>
      </c>
      <c r="C177" s="34">
        <v>991</v>
      </c>
      <c r="D177" s="23" t="s">
        <v>111</v>
      </c>
      <c r="E177" s="23" t="s">
        <v>92</v>
      </c>
      <c r="F177" s="20" t="s">
        <v>125</v>
      </c>
      <c r="G177" s="21"/>
      <c r="H177" s="109">
        <f>H178</f>
        <v>0</v>
      </c>
      <c r="I177" s="118"/>
      <c r="J177" s="26" t="e">
        <f t="shared" si="16"/>
        <v>#DIV/0!</v>
      </c>
    </row>
    <row r="178" spans="1:10" ht="15.75" hidden="1">
      <c r="A178" s="53"/>
      <c r="B178" s="22" t="s">
        <v>63</v>
      </c>
      <c r="C178" s="34">
        <v>991</v>
      </c>
      <c r="D178" s="23" t="s">
        <v>111</v>
      </c>
      <c r="E178" s="23" t="s">
        <v>92</v>
      </c>
      <c r="F178" s="20" t="s">
        <v>125</v>
      </c>
      <c r="G178" s="21" t="s">
        <v>64</v>
      </c>
      <c r="H178" s="87"/>
      <c r="I178" s="118"/>
      <c r="J178" s="26" t="e">
        <f t="shared" si="16"/>
        <v>#DIV/0!</v>
      </c>
    </row>
    <row r="179" spans="1:10" ht="15.75">
      <c r="A179" s="53"/>
      <c r="B179" s="22" t="s">
        <v>33</v>
      </c>
      <c r="C179" s="34">
        <v>991</v>
      </c>
      <c r="D179" s="23" t="s">
        <v>111</v>
      </c>
      <c r="E179" s="23" t="s">
        <v>92</v>
      </c>
      <c r="F179" s="20" t="s">
        <v>68</v>
      </c>
      <c r="G179" s="21"/>
      <c r="H179" s="83">
        <f>H180</f>
        <v>101.6</v>
      </c>
      <c r="I179" s="83">
        <f>I180</f>
        <v>60.780999999999999</v>
      </c>
      <c r="J179" s="26">
        <f t="shared" si="16"/>
        <v>59.823818897637793</v>
      </c>
    </row>
    <row r="180" spans="1:10" ht="15.75">
      <c r="A180" s="53"/>
      <c r="B180" s="22" t="s">
        <v>54</v>
      </c>
      <c r="C180" s="34">
        <v>991</v>
      </c>
      <c r="D180" s="23" t="s">
        <v>111</v>
      </c>
      <c r="E180" s="23" t="s">
        <v>92</v>
      </c>
      <c r="F180" s="20" t="s">
        <v>68</v>
      </c>
      <c r="G180" s="21" t="s">
        <v>35</v>
      </c>
      <c r="H180" s="83">
        <v>101.6</v>
      </c>
      <c r="I180" s="118">
        <v>60.780999999999999</v>
      </c>
      <c r="J180" s="26">
        <f t="shared" si="16"/>
        <v>59.823818897637793</v>
      </c>
    </row>
    <row r="181" spans="1:10" ht="51">
      <c r="A181" s="53"/>
      <c r="B181" s="22" t="s">
        <v>69</v>
      </c>
      <c r="C181" s="34">
        <v>991</v>
      </c>
      <c r="D181" s="23" t="s">
        <v>111</v>
      </c>
      <c r="E181" s="23" t="s">
        <v>92</v>
      </c>
      <c r="F181" s="20" t="s">
        <v>56</v>
      </c>
      <c r="G181" s="21"/>
      <c r="H181" s="83">
        <f>H182</f>
        <v>150</v>
      </c>
      <c r="I181" s="83">
        <f>I182</f>
        <v>150</v>
      </c>
      <c r="J181" s="26">
        <f t="shared" si="16"/>
        <v>100</v>
      </c>
    </row>
    <row r="182" spans="1:10" ht="15.75">
      <c r="A182" s="53"/>
      <c r="B182" s="22" t="s">
        <v>54</v>
      </c>
      <c r="C182" s="34">
        <v>991</v>
      </c>
      <c r="D182" s="23" t="s">
        <v>111</v>
      </c>
      <c r="E182" s="23" t="s">
        <v>92</v>
      </c>
      <c r="F182" s="20" t="s">
        <v>56</v>
      </c>
      <c r="G182" s="21" t="s">
        <v>35</v>
      </c>
      <c r="H182" s="83">
        <v>150</v>
      </c>
      <c r="I182" s="118">
        <v>150</v>
      </c>
      <c r="J182" s="26">
        <f t="shared" si="16"/>
        <v>100</v>
      </c>
    </row>
    <row r="183" spans="1:10" ht="75.75" customHeight="1">
      <c r="A183" s="53"/>
      <c r="B183" s="71" t="s">
        <v>126</v>
      </c>
      <c r="C183" s="34">
        <v>991</v>
      </c>
      <c r="D183" s="23" t="s">
        <v>111</v>
      </c>
      <c r="E183" s="23" t="s">
        <v>92</v>
      </c>
      <c r="F183" s="20" t="s">
        <v>127</v>
      </c>
      <c r="G183" s="21"/>
      <c r="H183" s="83">
        <f>H184</f>
        <v>20</v>
      </c>
      <c r="I183" s="83">
        <f>I184</f>
        <v>0</v>
      </c>
      <c r="J183" s="26">
        <f t="shared" si="16"/>
        <v>0</v>
      </c>
    </row>
    <row r="184" spans="1:10" ht="15.75">
      <c r="A184" s="53"/>
      <c r="B184" s="22" t="s">
        <v>54</v>
      </c>
      <c r="C184" s="34">
        <v>991</v>
      </c>
      <c r="D184" s="23" t="s">
        <v>111</v>
      </c>
      <c r="E184" s="23" t="s">
        <v>92</v>
      </c>
      <c r="F184" s="20" t="s">
        <v>127</v>
      </c>
      <c r="G184" s="21" t="s">
        <v>35</v>
      </c>
      <c r="H184" s="83">
        <v>20</v>
      </c>
      <c r="I184" s="118">
        <v>0</v>
      </c>
      <c r="J184" s="26">
        <f t="shared" si="16"/>
        <v>0</v>
      </c>
    </row>
    <row r="185" spans="1:10" s="11" customFormat="1" ht="15.75">
      <c r="A185" s="56"/>
      <c r="B185" s="12" t="s">
        <v>128</v>
      </c>
      <c r="C185" s="72">
        <v>991</v>
      </c>
      <c r="D185" s="73" t="s">
        <v>129</v>
      </c>
      <c r="E185" s="48"/>
      <c r="F185" s="57"/>
      <c r="G185" s="50"/>
      <c r="H185" s="110">
        <f>H186+H229</f>
        <v>2295.8310499999998</v>
      </c>
      <c r="I185" s="110">
        <f>I186+I229</f>
        <v>1611.8520700000001</v>
      </c>
      <c r="J185" s="26">
        <f t="shared" si="16"/>
        <v>70.207782493402576</v>
      </c>
    </row>
    <row r="186" spans="1:10" ht="15.75">
      <c r="A186" s="53"/>
      <c r="B186" s="17" t="s">
        <v>130</v>
      </c>
      <c r="C186" s="34">
        <v>991</v>
      </c>
      <c r="D186" s="23" t="s">
        <v>129</v>
      </c>
      <c r="E186" s="23" t="s">
        <v>13</v>
      </c>
      <c r="F186" s="20"/>
      <c r="G186" s="21"/>
      <c r="H186" s="80">
        <f>H187</f>
        <v>1636.2860000000001</v>
      </c>
      <c r="I186" s="80">
        <f>I187</f>
        <v>1159.4621400000001</v>
      </c>
      <c r="J186" s="26">
        <f t="shared" si="16"/>
        <v>70.859381550658014</v>
      </c>
    </row>
    <row r="187" spans="1:10" ht="25.5">
      <c r="A187" s="53"/>
      <c r="B187" s="22" t="s">
        <v>16</v>
      </c>
      <c r="C187" s="18" t="s">
        <v>11</v>
      </c>
      <c r="D187" s="23" t="s">
        <v>129</v>
      </c>
      <c r="E187" s="23" t="s">
        <v>13</v>
      </c>
      <c r="F187" s="20" t="s">
        <v>17</v>
      </c>
      <c r="G187" s="21"/>
      <c r="H187" s="84">
        <f>H188</f>
        <v>1636.2860000000001</v>
      </c>
      <c r="I187" s="84">
        <f>I188</f>
        <v>1159.4621400000001</v>
      </c>
      <c r="J187" s="26">
        <f t="shared" si="16"/>
        <v>70.859381550658014</v>
      </c>
    </row>
    <row r="188" spans="1:10" ht="15.75">
      <c r="A188" s="53"/>
      <c r="B188" s="22" t="s">
        <v>18</v>
      </c>
      <c r="C188" s="18" t="s">
        <v>11</v>
      </c>
      <c r="D188" s="23" t="s">
        <v>129</v>
      </c>
      <c r="E188" s="23" t="s">
        <v>13</v>
      </c>
      <c r="F188" s="20" t="s">
        <v>19</v>
      </c>
      <c r="G188" s="21"/>
      <c r="H188" s="84">
        <f>H194+H200+H202+H204+H211+H206+H227</f>
        <v>1636.2860000000001</v>
      </c>
      <c r="I188" s="84">
        <f>I194+I200+I202+I204+I211+I206+I227</f>
        <v>1159.4621400000001</v>
      </c>
      <c r="J188" s="26">
        <f t="shared" si="16"/>
        <v>70.859381550658014</v>
      </c>
    </row>
    <row r="189" spans="1:10" ht="76.5" hidden="1" customHeight="1">
      <c r="A189" s="53"/>
      <c r="B189" s="22" t="s">
        <v>131</v>
      </c>
      <c r="C189" s="18" t="s">
        <v>11</v>
      </c>
      <c r="D189" s="23" t="s">
        <v>129</v>
      </c>
      <c r="E189" s="23" t="s">
        <v>13</v>
      </c>
      <c r="F189" s="20" t="s">
        <v>132</v>
      </c>
      <c r="G189" s="21"/>
      <c r="H189" s="84">
        <f>H190</f>
        <v>0</v>
      </c>
      <c r="I189" s="118"/>
      <c r="J189" s="26" t="e">
        <f t="shared" si="16"/>
        <v>#DIV/0!</v>
      </c>
    </row>
    <row r="190" spans="1:10" ht="38.25" hidden="1">
      <c r="A190" s="53"/>
      <c r="B190" s="22" t="s">
        <v>133</v>
      </c>
      <c r="C190" s="18" t="s">
        <v>11</v>
      </c>
      <c r="D190" s="23" t="s">
        <v>129</v>
      </c>
      <c r="E190" s="23" t="s">
        <v>13</v>
      </c>
      <c r="F190" s="20" t="s">
        <v>132</v>
      </c>
      <c r="G190" s="21" t="s">
        <v>134</v>
      </c>
      <c r="H190" s="84"/>
      <c r="I190" s="118"/>
      <c r="J190" s="26" t="e">
        <f t="shared" ref="J190:J244" si="17">I190/H190*100</f>
        <v>#DIV/0!</v>
      </c>
    </row>
    <row r="191" spans="1:10" ht="15.75" hidden="1">
      <c r="A191" s="53"/>
      <c r="B191" s="22" t="s">
        <v>20</v>
      </c>
      <c r="C191" s="18" t="s">
        <v>11</v>
      </c>
      <c r="D191" s="23" t="s">
        <v>129</v>
      </c>
      <c r="E191" s="23" t="s">
        <v>13</v>
      </c>
      <c r="F191" s="20" t="s">
        <v>21</v>
      </c>
      <c r="G191" s="20"/>
      <c r="H191" s="111"/>
      <c r="I191" s="118"/>
      <c r="J191" s="26" t="e">
        <f t="shared" si="17"/>
        <v>#DIV/0!</v>
      </c>
    </row>
    <row r="192" spans="1:10" ht="25.5" hidden="1">
      <c r="A192" s="53"/>
      <c r="B192" s="22" t="s">
        <v>81</v>
      </c>
      <c r="C192" s="18" t="s">
        <v>11</v>
      </c>
      <c r="D192" s="23" t="s">
        <v>129</v>
      </c>
      <c r="E192" s="23" t="s">
        <v>13</v>
      </c>
      <c r="F192" s="20" t="s">
        <v>21</v>
      </c>
      <c r="G192" s="20" t="s">
        <v>29</v>
      </c>
      <c r="H192" s="111"/>
      <c r="I192" s="118"/>
      <c r="J192" s="26" t="e">
        <f t="shared" si="17"/>
        <v>#DIV/0!</v>
      </c>
    </row>
    <row r="193" spans="1:10" ht="51" hidden="1">
      <c r="A193" s="53"/>
      <c r="B193" s="22" t="s">
        <v>82</v>
      </c>
      <c r="C193" s="18" t="s">
        <v>11</v>
      </c>
      <c r="D193" s="23" t="s">
        <v>129</v>
      </c>
      <c r="E193" s="23" t="s">
        <v>13</v>
      </c>
      <c r="F193" s="20" t="s">
        <v>21</v>
      </c>
      <c r="G193" s="20" t="s">
        <v>31</v>
      </c>
      <c r="H193" s="111"/>
      <c r="I193" s="118"/>
      <c r="J193" s="26" t="e">
        <f t="shared" si="17"/>
        <v>#DIV/0!</v>
      </c>
    </row>
    <row r="194" spans="1:10" ht="20.25" hidden="1" customHeight="1">
      <c r="A194" s="53"/>
      <c r="B194" s="22" t="s">
        <v>83</v>
      </c>
      <c r="C194" s="20" t="s">
        <v>11</v>
      </c>
      <c r="D194" s="23" t="s">
        <v>129</v>
      </c>
      <c r="E194" s="23" t="s">
        <v>13</v>
      </c>
      <c r="F194" s="20" t="s">
        <v>68</v>
      </c>
      <c r="G194" s="20"/>
      <c r="H194" s="112">
        <f>H195+H196+H197</f>
        <v>0</v>
      </c>
      <c r="I194" s="118"/>
      <c r="J194" s="26" t="e">
        <f t="shared" si="17"/>
        <v>#DIV/0!</v>
      </c>
    </row>
    <row r="195" spans="1:10" ht="24.75" hidden="1" customHeight="1">
      <c r="A195" s="53"/>
      <c r="B195" s="22" t="s">
        <v>81</v>
      </c>
      <c r="C195" s="20" t="s">
        <v>11</v>
      </c>
      <c r="D195" s="23" t="s">
        <v>129</v>
      </c>
      <c r="E195" s="23" t="s">
        <v>13</v>
      </c>
      <c r="F195" s="20" t="s">
        <v>84</v>
      </c>
      <c r="G195" s="20" t="s">
        <v>29</v>
      </c>
      <c r="H195" s="111"/>
      <c r="I195" s="118"/>
      <c r="J195" s="26" t="e">
        <f t="shared" si="17"/>
        <v>#DIV/0!</v>
      </c>
    </row>
    <row r="196" spans="1:10" ht="38.25" hidden="1" customHeight="1">
      <c r="A196" s="53"/>
      <c r="B196" s="22" t="s">
        <v>82</v>
      </c>
      <c r="C196" s="20" t="s">
        <v>11</v>
      </c>
      <c r="D196" s="23" t="s">
        <v>129</v>
      </c>
      <c r="E196" s="23" t="s">
        <v>13</v>
      </c>
      <c r="F196" s="20" t="s">
        <v>84</v>
      </c>
      <c r="G196" s="20" t="s">
        <v>31</v>
      </c>
      <c r="H196" s="111"/>
      <c r="I196" s="118"/>
      <c r="J196" s="26" t="e">
        <f t="shared" si="17"/>
        <v>#DIV/0!</v>
      </c>
    </row>
    <row r="197" spans="1:10" ht="15.75" hidden="1">
      <c r="A197" s="53"/>
      <c r="B197" s="22" t="s">
        <v>54</v>
      </c>
      <c r="C197" s="20" t="s">
        <v>11</v>
      </c>
      <c r="D197" s="23" t="s">
        <v>129</v>
      </c>
      <c r="E197" s="23" t="s">
        <v>13</v>
      </c>
      <c r="F197" s="20" t="s">
        <v>68</v>
      </c>
      <c r="G197" s="20" t="s">
        <v>35</v>
      </c>
      <c r="H197" s="111"/>
      <c r="I197" s="118"/>
      <c r="J197" s="26" t="e">
        <f t="shared" si="17"/>
        <v>#DIV/0!</v>
      </c>
    </row>
    <row r="198" spans="1:10" ht="76.5" hidden="1">
      <c r="A198" s="53"/>
      <c r="B198" s="22" t="s">
        <v>135</v>
      </c>
      <c r="C198" s="20" t="s">
        <v>11</v>
      </c>
      <c r="D198" s="23" t="s">
        <v>129</v>
      </c>
      <c r="E198" s="23" t="s">
        <v>13</v>
      </c>
      <c r="F198" s="20" t="s">
        <v>136</v>
      </c>
      <c r="G198" s="20"/>
      <c r="H198" s="93">
        <f>H199</f>
        <v>0</v>
      </c>
      <c r="I198" s="118"/>
      <c r="J198" s="26" t="e">
        <f t="shared" si="17"/>
        <v>#DIV/0!</v>
      </c>
    </row>
    <row r="199" spans="1:10" ht="38.25" hidden="1">
      <c r="A199" s="53"/>
      <c r="B199" s="22" t="s">
        <v>133</v>
      </c>
      <c r="C199" s="20" t="s">
        <v>11</v>
      </c>
      <c r="D199" s="23" t="s">
        <v>129</v>
      </c>
      <c r="E199" s="23" t="s">
        <v>13</v>
      </c>
      <c r="F199" s="20" t="s">
        <v>136</v>
      </c>
      <c r="G199" s="20" t="s">
        <v>134</v>
      </c>
      <c r="H199" s="93"/>
      <c r="I199" s="118"/>
      <c r="J199" s="26" t="e">
        <f t="shared" si="17"/>
        <v>#DIV/0!</v>
      </c>
    </row>
    <row r="200" spans="1:10" ht="89.25" hidden="1" customHeight="1">
      <c r="A200" s="53"/>
      <c r="B200" s="22" t="s">
        <v>137</v>
      </c>
      <c r="C200" s="20" t="s">
        <v>11</v>
      </c>
      <c r="D200" s="23" t="s">
        <v>129</v>
      </c>
      <c r="E200" s="23" t="s">
        <v>13</v>
      </c>
      <c r="F200" s="20" t="s">
        <v>138</v>
      </c>
      <c r="G200" s="20"/>
      <c r="H200" s="93">
        <f>H201</f>
        <v>0</v>
      </c>
      <c r="I200" s="118"/>
      <c r="J200" s="26" t="e">
        <f t="shared" si="17"/>
        <v>#DIV/0!</v>
      </c>
    </row>
    <row r="201" spans="1:10" ht="44.25" hidden="1" customHeight="1">
      <c r="A201" s="53"/>
      <c r="B201" s="22" t="s">
        <v>139</v>
      </c>
      <c r="C201" s="20" t="s">
        <v>11</v>
      </c>
      <c r="D201" s="23" t="s">
        <v>129</v>
      </c>
      <c r="E201" s="23" t="s">
        <v>13</v>
      </c>
      <c r="F201" s="20" t="s">
        <v>138</v>
      </c>
      <c r="G201" s="20" t="s">
        <v>134</v>
      </c>
      <c r="H201" s="93"/>
      <c r="I201" s="118"/>
      <c r="J201" s="26" t="e">
        <f t="shared" si="17"/>
        <v>#DIV/0!</v>
      </c>
    </row>
    <row r="202" spans="1:10" ht="80.25" hidden="1" customHeight="1">
      <c r="A202" s="53"/>
      <c r="B202" s="22" t="s">
        <v>140</v>
      </c>
      <c r="C202" s="20" t="s">
        <v>11</v>
      </c>
      <c r="D202" s="23" t="s">
        <v>129</v>
      </c>
      <c r="E202" s="23" t="s">
        <v>13</v>
      </c>
      <c r="F202" s="20" t="s">
        <v>141</v>
      </c>
      <c r="G202" s="20"/>
      <c r="H202" s="93">
        <f>H203</f>
        <v>0</v>
      </c>
      <c r="I202" s="118"/>
      <c r="J202" s="26" t="e">
        <f t="shared" si="17"/>
        <v>#DIV/0!</v>
      </c>
    </row>
    <row r="203" spans="1:10" ht="47.25" hidden="1" customHeight="1">
      <c r="A203" s="53"/>
      <c r="B203" s="22" t="s">
        <v>139</v>
      </c>
      <c r="C203" s="20" t="s">
        <v>11</v>
      </c>
      <c r="D203" s="23" t="s">
        <v>129</v>
      </c>
      <c r="E203" s="23" t="s">
        <v>13</v>
      </c>
      <c r="F203" s="20" t="s">
        <v>141</v>
      </c>
      <c r="G203" s="20" t="s">
        <v>134</v>
      </c>
      <c r="H203" s="93"/>
      <c r="I203" s="118"/>
      <c r="J203" s="26" t="e">
        <f t="shared" si="17"/>
        <v>#DIV/0!</v>
      </c>
    </row>
    <row r="204" spans="1:10" ht="51" hidden="1">
      <c r="A204" s="53"/>
      <c r="B204" s="22" t="s">
        <v>55</v>
      </c>
      <c r="C204" s="20" t="s">
        <v>11</v>
      </c>
      <c r="D204" s="23" t="s">
        <v>129</v>
      </c>
      <c r="E204" s="23" t="s">
        <v>13</v>
      </c>
      <c r="F204" s="20" t="s">
        <v>56</v>
      </c>
      <c r="G204" s="20"/>
      <c r="H204" s="93">
        <f>H205</f>
        <v>0</v>
      </c>
      <c r="I204" s="118"/>
      <c r="J204" s="26" t="e">
        <f t="shared" si="17"/>
        <v>#DIV/0!</v>
      </c>
    </row>
    <row r="205" spans="1:10" ht="38.25" hidden="1">
      <c r="A205" s="53"/>
      <c r="B205" s="22" t="s">
        <v>57</v>
      </c>
      <c r="C205" s="20" t="s">
        <v>11</v>
      </c>
      <c r="D205" s="23" t="s">
        <v>129</v>
      </c>
      <c r="E205" s="23" t="s">
        <v>13</v>
      </c>
      <c r="F205" s="20" t="s">
        <v>56</v>
      </c>
      <c r="G205" s="20" t="s">
        <v>35</v>
      </c>
      <c r="H205" s="93"/>
      <c r="I205" s="118"/>
      <c r="J205" s="26" t="e">
        <f t="shared" si="17"/>
        <v>#DIV/0!</v>
      </c>
    </row>
    <row r="206" spans="1:10" ht="20.25" customHeight="1">
      <c r="A206" s="53"/>
      <c r="B206" s="22" t="s">
        <v>83</v>
      </c>
      <c r="C206" s="20" t="s">
        <v>11</v>
      </c>
      <c r="D206" s="23" t="s">
        <v>129</v>
      </c>
      <c r="E206" s="23" t="s">
        <v>13</v>
      </c>
      <c r="F206" s="20" t="s">
        <v>21</v>
      </c>
      <c r="G206" s="20"/>
      <c r="H206" s="111">
        <f>H209+H210</f>
        <v>249.65600000000001</v>
      </c>
      <c r="I206" s="111">
        <f>I209+I210</f>
        <v>80.269139999999993</v>
      </c>
      <c r="J206" s="26">
        <f t="shared" si="17"/>
        <v>32.151897010286149</v>
      </c>
    </row>
    <row r="207" spans="1:10" ht="24.75" hidden="1" customHeight="1">
      <c r="A207" s="53"/>
      <c r="B207" s="22" t="s">
        <v>81</v>
      </c>
      <c r="C207" s="20" t="s">
        <v>11</v>
      </c>
      <c r="D207" s="23" t="s">
        <v>129</v>
      </c>
      <c r="E207" s="23" t="s">
        <v>13</v>
      </c>
      <c r="F207" s="20" t="s">
        <v>84</v>
      </c>
      <c r="G207" s="20" t="s">
        <v>29</v>
      </c>
      <c r="H207" s="111"/>
      <c r="I207" s="118"/>
      <c r="J207" s="26" t="e">
        <f t="shared" si="17"/>
        <v>#DIV/0!</v>
      </c>
    </row>
    <row r="208" spans="1:10" ht="38.25" hidden="1" customHeight="1">
      <c r="A208" s="53"/>
      <c r="B208" s="22" t="s">
        <v>82</v>
      </c>
      <c r="C208" s="20" t="s">
        <v>11</v>
      </c>
      <c r="D208" s="23" t="s">
        <v>129</v>
      </c>
      <c r="E208" s="23" t="s">
        <v>13</v>
      </c>
      <c r="F208" s="20" t="s">
        <v>84</v>
      </c>
      <c r="G208" s="20" t="s">
        <v>31</v>
      </c>
      <c r="H208" s="111"/>
      <c r="I208" s="118"/>
      <c r="J208" s="26" t="e">
        <f t="shared" si="17"/>
        <v>#DIV/0!</v>
      </c>
    </row>
    <row r="209" spans="1:10" ht="15.75">
      <c r="A209" s="53"/>
      <c r="B209" s="22" t="s">
        <v>54</v>
      </c>
      <c r="C209" s="20" t="s">
        <v>11</v>
      </c>
      <c r="D209" s="23" t="s">
        <v>129</v>
      </c>
      <c r="E209" s="23" t="s">
        <v>13</v>
      </c>
      <c r="F209" s="20" t="s">
        <v>21</v>
      </c>
      <c r="G209" s="20" t="s">
        <v>35</v>
      </c>
      <c r="H209" s="111">
        <v>233.11799999999999</v>
      </c>
      <c r="I209" s="118">
        <v>72.579909999999998</v>
      </c>
      <c r="J209" s="26">
        <f t="shared" si="17"/>
        <v>31.134408325397438</v>
      </c>
    </row>
    <row r="210" spans="1:10" ht="15.75">
      <c r="A210" s="53"/>
      <c r="B210" s="22" t="s">
        <v>166</v>
      </c>
      <c r="C210" s="20" t="s">
        <v>11</v>
      </c>
      <c r="D210" s="23" t="s">
        <v>129</v>
      </c>
      <c r="E210" s="23" t="s">
        <v>13</v>
      </c>
      <c r="F210" s="20" t="s">
        <v>21</v>
      </c>
      <c r="G210" s="20" t="s">
        <v>165</v>
      </c>
      <c r="H210" s="111">
        <v>16.538</v>
      </c>
      <c r="I210" s="123">
        <v>7.6892300000000002</v>
      </c>
      <c r="J210" s="26">
        <f>I210/H210*100</f>
        <v>46.494316120449874</v>
      </c>
    </row>
    <row r="211" spans="1:10" ht="38.25">
      <c r="A211" s="53"/>
      <c r="B211" s="25" t="s">
        <v>142</v>
      </c>
      <c r="C211" s="34">
        <v>991</v>
      </c>
      <c r="D211" s="23" t="s">
        <v>129</v>
      </c>
      <c r="E211" s="23" t="s">
        <v>13</v>
      </c>
      <c r="F211" s="20" t="s">
        <v>143</v>
      </c>
      <c r="G211" s="21"/>
      <c r="H211" s="85">
        <f>H212</f>
        <v>1229.73</v>
      </c>
      <c r="I211" s="85">
        <f>I212</f>
        <v>922.29300000000001</v>
      </c>
      <c r="J211" s="26">
        <f t="shared" si="17"/>
        <v>74.999634066014494</v>
      </c>
    </row>
    <row r="212" spans="1:10" ht="15.75">
      <c r="A212" s="53"/>
      <c r="B212" s="22" t="s">
        <v>63</v>
      </c>
      <c r="C212" s="34">
        <v>991</v>
      </c>
      <c r="D212" s="23" t="s">
        <v>129</v>
      </c>
      <c r="E212" s="23" t="s">
        <v>13</v>
      </c>
      <c r="F212" s="20" t="s">
        <v>143</v>
      </c>
      <c r="G212" s="21" t="s">
        <v>64</v>
      </c>
      <c r="H212" s="84">
        <v>1229.73</v>
      </c>
      <c r="I212" s="118">
        <v>922.29300000000001</v>
      </c>
      <c r="J212" s="26">
        <f t="shared" si="17"/>
        <v>74.999634066014494</v>
      </c>
    </row>
    <row r="213" spans="1:10" ht="33" hidden="1" customHeight="1">
      <c r="A213" s="53"/>
      <c r="B213" s="22" t="s">
        <v>144</v>
      </c>
      <c r="C213" s="34">
        <v>991</v>
      </c>
      <c r="D213" s="23" t="s">
        <v>129</v>
      </c>
      <c r="E213" s="23" t="s">
        <v>13</v>
      </c>
      <c r="F213" s="20" t="s">
        <v>145</v>
      </c>
      <c r="G213" s="21"/>
      <c r="H213" s="84"/>
      <c r="I213" s="118"/>
      <c r="J213" s="26" t="e">
        <f t="shared" si="17"/>
        <v>#DIV/0!</v>
      </c>
    </row>
    <row r="214" spans="1:10" ht="15.75" hidden="1">
      <c r="A214" s="53"/>
      <c r="B214" s="22" t="s">
        <v>63</v>
      </c>
      <c r="C214" s="34">
        <v>991</v>
      </c>
      <c r="D214" s="23" t="s">
        <v>129</v>
      </c>
      <c r="E214" s="23" t="s">
        <v>13</v>
      </c>
      <c r="F214" s="20" t="s">
        <v>145</v>
      </c>
      <c r="G214" s="21" t="s">
        <v>64</v>
      </c>
      <c r="H214" s="84"/>
      <c r="I214" s="118"/>
      <c r="J214" s="26" t="e">
        <f t="shared" si="17"/>
        <v>#DIV/0!</v>
      </c>
    </row>
    <row r="215" spans="1:10" ht="63.75" hidden="1">
      <c r="A215" s="53"/>
      <c r="B215" s="22" t="s">
        <v>146</v>
      </c>
      <c r="C215" s="34">
        <v>991</v>
      </c>
      <c r="D215" s="23" t="s">
        <v>129</v>
      </c>
      <c r="E215" s="23" t="s">
        <v>13</v>
      </c>
      <c r="F215" s="20" t="s">
        <v>147</v>
      </c>
      <c r="G215" s="21"/>
      <c r="H215" s="84"/>
      <c r="I215" s="118"/>
      <c r="J215" s="26" t="e">
        <f t="shared" si="17"/>
        <v>#DIV/0!</v>
      </c>
    </row>
    <row r="216" spans="1:10" ht="15.75" hidden="1">
      <c r="A216" s="53"/>
      <c r="B216" s="22" t="s">
        <v>63</v>
      </c>
      <c r="C216" s="34">
        <v>991</v>
      </c>
      <c r="D216" s="23" t="s">
        <v>129</v>
      </c>
      <c r="E216" s="23" t="s">
        <v>13</v>
      </c>
      <c r="F216" s="20" t="s">
        <v>147</v>
      </c>
      <c r="G216" s="21" t="s">
        <v>64</v>
      </c>
      <c r="H216" s="84"/>
      <c r="I216" s="118"/>
      <c r="J216" s="26" t="e">
        <f t="shared" si="17"/>
        <v>#DIV/0!</v>
      </c>
    </row>
    <row r="217" spans="1:10" ht="15.75" hidden="1">
      <c r="A217" s="53"/>
      <c r="B217" s="74" t="s">
        <v>148</v>
      </c>
      <c r="C217" s="34">
        <v>991</v>
      </c>
      <c r="D217" s="23" t="s">
        <v>129</v>
      </c>
      <c r="E217" s="23" t="s">
        <v>13</v>
      </c>
      <c r="F217" s="75"/>
      <c r="G217" s="76"/>
      <c r="H217" s="113">
        <f>H218</f>
        <v>0</v>
      </c>
      <c r="I217" s="118"/>
      <c r="J217" s="26" t="e">
        <f t="shared" si="17"/>
        <v>#DIV/0!</v>
      </c>
    </row>
    <row r="218" spans="1:10" ht="15.75" hidden="1">
      <c r="A218" s="53"/>
      <c r="B218" s="17" t="s">
        <v>149</v>
      </c>
      <c r="C218" s="34">
        <v>991</v>
      </c>
      <c r="D218" s="23" t="s">
        <v>129</v>
      </c>
      <c r="E218" s="23" t="s">
        <v>13</v>
      </c>
      <c r="F218" s="20"/>
      <c r="G218" s="21"/>
      <c r="H218" s="84">
        <f>H219</f>
        <v>0</v>
      </c>
      <c r="I218" s="118"/>
      <c r="J218" s="26" t="e">
        <f t="shared" si="17"/>
        <v>#DIV/0!</v>
      </c>
    </row>
    <row r="219" spans="1:10" ht="25.5" hidden="1">
      <c r="A219" s="53"/>
      <c r="B219" s="22" t="s">
        <v>16</v>
      </c>
      <c r="C219" s="34">
        <v>991</v>
      </c>
      <c r="D219" s="23" t="s">
        <v>129</v>
      </c>
      <c r="E219" s="23" t="s">
        <v>13</v>
      </c>
      <c r="F219" s="20" t="s">
        <v>17</v>
      </c>
      <c r="G219" s="21"/>
      <c r="H219" s="84">
        <f>H220</f>
        <v>0</v>
      </c>
      <c r="I219" s="118"/>
      <c r="J219" s="26" t="e">
        <f t="shared" si="17"/>
        <v>#DIV/0!</v>
      </c>
    </row>
    <row r="220" spans="1:10" ht="15.75" hidden="1">
      <c r="A220" s="53"/>
      <c r="B220" s="22" t="s">
        <v>18</v>
      </c>
      <c r="C220" s="34">
        <v>991</v>
      </c>
      <c r="D220" s="23" t="s">
        <v>129</v>
      </c>
      <c r="E220" s="23" t="s">
        <v>13</v>
      </c>
      <c r="F220" s="20" t="s">
        <v>19</v>
      </c>
      <c r="G220" s="21"/>
      <c r="H220" s="84">
        <f>H221</f>
        <v>0</v>
      </c>
      <c r="I220" s="118"/>
      <c r="J220" s="26" t="e">
        <f t="shared" si="17"/>
        <v>#DIV/0!</v>
      </c>
    </row>
    <row r="221" spans="1:10" ht="15.75" hidden="1">
      <c r="A221" s="53"/>
      <c r="B221" s="77" t="s">
        <v>150</v>
      </c>
      <c r="C221" s="34">
        <v>991</v>
      </c>
      <c r="D221" s="23" t="s">
        <v>129</v>
      </c>
      <c r="E221" s="23" t="s">
        <v>13</v>
      </c>
      <c r="F221" s="20" t="s">
        <v>151</v>
      </c>
      <c r="G221" s="21"/>
      <c r="H221" s="84">
        <f>H222</f>
        <v>0</v>
      </c>
      <c r="I221" s="118"/>
      <c r="J221" s="26" t="e">
        <f t="shared" si="17"/>
        <v>#DIV/0!</v>
      </c>
    </row>
    <row r="222" spans="1:10" ht="19.5" hidden="1" customHeight="1">
      <c r="A222" s="53"/>
      <c r="B222" s="22" t="s">
        <v>152</v>
      </c>
      <c r="C222" s="34">
        <v>991</v>
      </c>
      <c r="D222" s="23" t="s">
        <v>129</v>
      </c>
      <c r="E222" s="23" t="s">
        <v>13</v>
      </c>
      <c r="F222" s="20" t="s">
        <v>151</v>
      </c>
      <c r="G222" s="21" t="s">
        <v>153</v>
      </c>
      <c r="H222" s="84"/>
      <c r="I222" s="118"/>
      <c r="J222" s="26" t="e">
        <f t="shared" si="17"/>
        <v>#DIV/0!</v>
      </c>
    </row>
    <row r="223" spans="1:10" ht="15.75" hidden="1">
      <c r="A223" s="53"/>
      <c r="B223" s="74" t="s">
        <v>154</v>
      </c>
      <c r="C223" s="34">
        <v>991</v>
      </c>
      <c r="D223" s="23" t="s">
        <v>129</v>
      </c>
      <c r="E223" s="23" t="s">
        <v>13</v>
      </c>
      <c r="F223" s="75"/>
      <c r="G223" s="76"/>
      <c r="H223" s="113">
        <f>H224</f>
        <v>0</v>
      </c>
      <c r="I223" s="118"/>
      <c r="J223" s="26" t="e">
        <f t="shared" si="17"/>
        <v>#DIV/0!</v>
      </c>
    </row>
    <row r="224" spans="1:10" ht="15.75" hidden="1">
      <c r="A224" s="53"/>
      <c r="B224" s="17" t="s">
        <v>155</v>
      </c>
      <c r="C224" s="34">
        <v>991</v>
      </c>
      <c r="D224" s="23" t="s">
        <v>129</v>
      </c>
      <c r="E224" s="23" t="s">
        <v>13</v>
      </c>
      <c r="F224" s="20"/>
      <c r="G224" s="21"/>
      <c r="H224" s="80">
        <f>H225</f>
        <v>0</v>
      </c>
      <c r="I224" s="118"/>
      <c r="J224" s="26" t="e">
        <f t="shared" si="17"/>
        <v>#DIV/0!</v>
      </c>
    </row>
    <row r="225" spans="1:10" ht="54" hidden="1" customHeight="1">
      <c r="A225" s="53"/>
      <c r="B225" s="36" t="s">
        <v>85</v>
      </c>
      <c r="C225" s="34">
        <v>991</v>
      </c>
      <c r="D225" s="23" t="s">
        <v>129</v>
      </c>
      <c r="E225" s="23" t="s">
        <v>13</v>
      </c>
      <c r="F225" s="37" t="s">
        <v>56</v>
      </c>
      <c r="G225" s="38"/>
      <c r="H225" s="84">
        <f>H226</f>
        <v>0</v>
      </c>
      <c r="I225" s="118"/>
      <c r="J225" s="26" t="e">
        <f t="shared" si="17"/>
        <v>#DIV/0!</v>
      </c>
    </row>
    <row r="226" spans="1:10" ht="22.5" hidden="1" customHeight="1">
      <c r="A226" s="53"/>
      <c r="B226" s="22" t="s">
        <v>57</v>
      </c>
      <c r="C226" s="34">
        <v>991</v>
      </c>
      <c r="D226" s="23" t="s">
        <v>129</v>
      </c>
      <c r="E226" s="23" t="s">
        <v>13</v>
      </c>
      <c r="F226" s="37" t="s">
        <v>56</v>
      </c>
      <c r="G226" s="38" t="s">
        <v>35</v>
      </c>
      <c r="H226" s="84"/>
      <c r="I226" s="118"/>
      <c r="J226" s="26" t="e">
        <f t="shared" si="17"/>
        <v>#DIV/0!</v>
      </c>
    </row>
    <row r="227" spans="1:10" ht="52.5" customHeight="1">
      <c r="A227" s="53"/>
      <c r="B227" s="22" t="s">
        <v>69</v>
      </c>
      <c r="C227" s="34">
        <v>991</v>
      </c>
      <c r="D227" s="23" t="s">
        <v>111</v>
      </c>
      <c r="E227" s="23" t="s">
        <v>92</v>
      </c>
      <c r="F227" s="20" t="s">
        <v>56</v>
      </c>
      <c r="G227" s="21"/>
      <c r="H227" s="83">
        <f>H228</f>
        <v>156.9</v>
      </c>
      <c r="I227" s="83">
        <f>I228</f>
        <v>156.9</v>
      </c>
      <c r="J227" s="26">
        <f t="shared" si="17"/>
        <v>100</v>
      </c>
    </row>
    <row r="228" spans="1:10" ht="19.5" customHeight="1">
      <c r="A228" s="53"/>
      <c r="B228" s="22" t="s">
        <v>54</v>
      </c>
      <c r="C228" s="34">
        <v>991</v>
      </c>
      <c r="D228" s="23" t="s">
        <v>111</v>
      </c>
      <c r="E228" s="23" t="s">
        <v>92</v>
      </c>
      <c r="F228" s="20" t="s">
        <v>56</v>
      </c>
      <c r="G228" s="21" t="s">
        <v>35</v>
      </c>
      <c r="H228" s="83">
        <v>156.9</v>
      </c>
      <c r="I228" s="118">
        <v>156.9</v>
      </c>
      <c r="J228" s="26">
        <f t="shared" si="17"/>
        <v>100</v>
      </c>
    </row>
    <row r="229" spans="1:10" s="11" customFormat="1" ht="25.5">
      <c r="A229" s="56"/>
      <c r="B229" s="17" t="s">
        <v>156</v>
      </c>
      <c r="C229" s="78" t="s">
        <v>11</v>
      </c>
      <c r="D229" s="24" t="s">
        <v>129</v>
      </c>
      <c r="E229" s="24" t="s">
        <v>27</v>
      </c>
      <c r="F229" s="78"/>
      <c r="G229" s="79"/>
      <c r="H229" s="82">
        <f>H230</f>
        <v>659.54504999999995</v>
      </c>
      <c r="I229" s="82">
        <f>I230</f>
        <v>452.38992999999999</v>
      </c>
      <c r="J229" s="26">
        <f t="shared" si="17"/>
        <v>68.591209956014382</v>
      </c>
    </row>
    <row r="230" spans="1:10" ht="25.5">
      <c r="A230" s="53"/>
      <c r="B230" s="22" t="s">
        <v>16</v>
      </c>
      <c r="C230" s="37" t="s">
        <v>11</v>
      </c>
      <c r="D230" s="23" t="s">
        <v>129</v>
      </c>
      <c r="E230" s="23" t="s">
        <v>27</v>
      </c>
      <c r="F230" s="37" t="s">
        <v>17</v>
      </c>
      <c r="G230" s="38"/>
      <c r="H230" s="83">
        <f>H231</f>
        <v>659.54504999999995</v>
      </c>
      <c r="I230" s="83">
        <f>I231</f>
        <v>452.38992999999999</v>
      </c>
      <c r="J230" s="26">
        <f t="shared" si="17"/>
        <v>68.591209956014382</v>
      </c>
    </row>
    <row r="231" spans="1:10" ht="22.5" customHeight="1">
      <c r="A231" s="53"/>
      <c r="B231" s="22" t="s">
        <v>18</v>
      </c>
      <c r="C231" s="37" t="s">
        <v>11</v>
      </c>
      <c r="D231" s="23" t="s">
        <v>129</v>
      </c>
      <c r="E231" s="23" t="s">
        <v>27</v>
      </c>
      <c r="F231" s="37" t="s">
        <v>19</v>
      </c>
      <c r="G231" s="38"/>
      <c r="H231" s="83">
        <f>H232+H241</f>
        <v>659.54504999999995</v>
      </c>
      <c r="I231" s="83">
        <f>I232+I241</f>
        <v>452.38992999999999</v>
      </c>
      <c r="J231" s="26">
        <f t="shared" si="17"/>
        <v>68.591209956014382</v>
      </c>
    </row>
    <row r="232" spans="1:10" ht="15.75">
      <c r="A232" s="53"/>
      <c r="B232" s="22" t="s">
        <v>20</v>
      </c>
      <c r="C232" s="18" t="s">
        <v>11</v>
      </c>
      <c r="D232" s="23" t="s">
        <v>129</v>
      </c>
      <c r="E232" s="23" t="s">
        <v>27</v>
      </c>
      <c r="F232" s="20" t="s">
        <v>21</v>
      </c>
      <c r="G232" s="20"/>
      <c r="H232" s="93">
        <f>H233+H234</f>
        <v>659.54504999999995</v>
      </c>
      <c r="I232" s="93">
        <f>I233+I234</f>
        <v>452.38992999999999</v>
      </c>
      <c r="J232" s="26">
        <f t="shared" si="17"/>
        <v>68.591209956014382</v>
      </c>
    </row>
    <row r="233" spans="1:10" ht="25.5">
      <c r="A233" s="53"/>
      <c r="B233" s="22" t="s">
        <v>81</v>
      </c>
      <c r="C233" s="18" t="s">
        <v>11</v>
      </c>
      <c r="D233" s="23" t="s">
        <v>129</v>
      </c>
      <c r="E233" s="23" t="s">
        <v>27</v>
      </c>
      <c r="F233" s="20" t="s">
        <v>21</v>
      </c>
      <c r="G233" s="20" t="s">
        <v>29</v>
      </c>
      <c r="H233" s="111">
        <v>506.56301999999999</v>
      </c>
      <c r="I233" s="118">
        <v>347.21213</v>
      </c>
      <c r="J233" s="26">
        <f t="shared" si="17"/>
        <v>68.542731366375705</v>
      </c>
    </row>
    <row r="234" spans="1:10" ht="51">
      <c r="A234" s="53"/>
      <c r="B234" s="22" t="s">
        <v>82</v>
      </c>
      <c r="C234" s="18" t="s">
        <v>11</v>
      </c>
      <c r="D234" s="23" t="s">
        <v>129</v>
      </c>
      <c r="E234" s="23" t="s">
        <v>27</v>
      </c>
      <c r="F234" s="20" t="s">
        <v>21</v>
      </c>
      <c r="G234" s="20" t="s">
        <v>31</v>
      </c>
      <c r="H234" s="111">
        <v>152.98203000000001</v>
      </c>
      <c r="I234" s="118">
        <v>105.1778</v>
      </c>
      <c r="J234" s="26">
        <f t="shared" si="17"/>
        <v>68.751735089408868</v>
      </c>
    </row>
    <row r="235" spans="1:10" s="11" customFormat="1" ht="22.5" hidden="1" customHeight="1">
      <c r="A235" s="56"/>
      <c r="B235" s="17" t="s">
        <v>157</v>
      </c>
      <c r="C235" s="78" t="s">
        <v>11</v>
      </c>
      <c r="D235" s="24" t="s">
        <v>76</v>
      </c>
      <c r="E235" s="24" t="s">
        <v>158</v>
      </c>
      <c r="F235" s="78"/>
      <c r="G235" s="79"/>
      <c r="H235" s="82">
        <f>H236</f>
        <v>0</v>
      </c>
      <c r="I235" s="119"/>
      <c r="J235" s="26" t="e">
        <f t="shared" si="17"/>
        <v>#DIV/0!</v>
      </c>
    </row>
    <row r="236" spans="1:10" ht="22.5" hidden="1" customHeight="1">
      <c r="A236" s="53"/>
      <c r="B236" s="22" t="s">
        <v>155</v>
      </c>
      <c r="C236" s="37" t="s">
        <v>11</v>
      </c>
      <c r="D236" s="23" t="s">
        <v>76</v>
      </c>
      <c r="E236" s="23" t="s">
        <v>15</v>
      </c>
      <c r="F236" s="37"/>
      <c r="G236" s="38"/>
      <c r="H236" s="83">
        <f>H237</f>
        <v>0</v>
      </c>
      <c r="I236" s="118"/>
      <c r="J236" s="26" t="e">
        <f t="shared" si="17"/>
        <v>#DIV/0!</v>
      </c>
    </row>
    <row r="237" spans="1:10" ht="30" hidden="1" customHeight="1">
      <c r="A237" s="53"/>
      <c r="B237" s="22" t="s">
        <v>16</v>
      </c>
      <c r="C237" s="37" t="s">
        <v>11</v>
      </c>
      <c r="D237" s="23" t="s">
        <v>76</v>
      </c>
      <c r="E237" s="23" t="s">
        <v>15</v>
      </c>
      <c r="F237" s="37" t="s">
        <v>17</v>
      </c>
      <c r="G237" s="38"/>
      <c r="H237" s="83">
        <f>H238</f>
        <v>0</v>
      </c>
      <c r="I237" s="118"/>
      <c r="J237" s="26" t="e">
        <f t="shared" si="17"/>
        <v>#DIV/0!</v>
      </c>
    </row>
    <row r="238" spans="1:10" ht="22.5" hidden="1" customHeight="1">
      <c r="A238" s="53"/>
      <c r="B238" s="22" t="s">
        <v>18</v>
      </c>
      <c r="C238" s="37" t="s">
        <v>11</v>
      </c>
      <c r="D238" s="23" t="s">
        <v>76</v>
      </c>
      <c r="E238" s="23" t="s">
        <v>15</v>
      </c>
      <c r="F238" s="37" t="s">
        <v>19</v>
      </c>
      <c r="G238" s="38"/>
      <c r="H238" s="83">
        <f>H239</f>
        <v>0</v>
      </c>
      <c r="I238" s="118"/>
      <c r="J238" s="26" t="e">
        <f t="shared" si="17"/>
        <v>#DIV/0!</v>
      </c>
    </row>
    <row r="239" spans="1:10" ht="57" hidden="1" customHeight="1">
      <c r="A239" s="53"/>
      <c r="B239" s="22" t="s">
        <v>55</v>
      </c>
      <c r="C239" s="37" t="s">
        <v>11</v>
      </c>
      <c r="D239" s="23" t="s">
        <v>76</v>
      </c>
      <c r="E239" s="23" t="s">
        <v>15</v>
      </c>
      <c r="F239" s="37" t="s">
        <v>56</v>
      </c>
      <c r="G239" s="38"/>
      <c r="H239" s="83">
        <f>H240</f>
        <v>0</v>
      </c>
      <c r="I239" s="118"/>
      <c r="J239" s="26" t="e">
        <f t="shared" si="17"/>
        <v>#DIV/0!</v>
      </c>
    </row>
    <row r="240" spans="1:10" ht="40.5" hidden="1" customHeight="1">
      <c r="A240" s="53"/>
      <c r="B240" s="22" t="s">
        <v>57</v>
      </c>
      <c r="C240" s="37" t="s">
        <v>11</v>
      </c>
      <c r="D240" s="23" t="s">
        <v>76</v>
      </c>
      <c r="E240" s="23" t="s">
        <v>15</v>
      </c>
      <c r="F240" s="37" t="s">
        <v>56</v>
      </c>
      <c r="G240" s="38" t="s">
        <v>35</v>
      </c>
      <c r="H240" s="83"/>
      <c r="I240" s="118"/>
      <c r="J240" s="26" t="e">
        <f t="shared" si="17"/>
        <v>#DIV/0!</v>
      </c>
    </row>
    <row r="241" spans="1:10" ht="19.5" hidden="1" customHeight="1">
      <c r="A241" s="53"/>
      <c r="B241" s="22" t="s">
        <v>83</v>
      </c>
      <c r="C241" s="37" t="s">
        <v>11</v>
      </c>
      <c r="D241" s="23" t="s">
        <v>129</v>
      </c>
      <c r="E241" s="23" t="s">
        <v>27</v>
      </c>
      <c r="F241" s="37" t="s">
        <v>84</v>
      </c>
      <c r="G241" s="38"/>
      <c r="H241" s="83">
        <f>H242+H243</f>
        <v>0</v>
      </c>
      <c r="I241" s="118"/>
      <c r="J241" s="26" t="e">
        <f t="shared" si="17"/>
        <v>#DIV/0!</v>
      </c>
    </row>
    <row r="242" spans="1:10" ht="19.5" hidden="1" customHeight="1">
      <c r="A242" s="53"/>
      <c r="B242" s="22" t="s">
        <v>81</v>
      </c>
      <c r="C242" s="37" t="s">
        <v>11</v>
      </c>
      <c r="D242" s="23" t="s">
        <v>129</v>
      </c>
      <c r="E242" s="23" t="s">
        <v>27</v>
      </c>
      <c r="F242" s="37" t="s">
        <v>84</v>
      </c>
      <c r="G242" s="38" t="s">
        <v>29</v>
      </c>
      <c r="H242" s="84"/>
      <c r="I242" s="118"/>
      <c r="J242" s="26" t="e">
        <f t="shared" si="17"/>
        <v>#DIV/0!</v>
      </c>
    </row>
    <row r="243" spans="1:10" ht="20.25" hidden="1" customHeight="1">
      <c r="A243" s="53"/>
      <c r="B243" s="22" t="s">
        <v>82</v>
      </c>
      <c r="C243" s="37" t="s">
        <v>11</v>
      </c>
      <c r="D243" s="23" t="s">
        <v>129</v>
      </c>
      <c r="E243" s="23" t="s">
        <v>27</v>
      </c>
      <c r="F243" s="37" t="s">
        <v>84</v>
      </c>
      <c r="G243" s="38" t="s">
        <v>31</v>
      </c>
      <c r="H243" s="84"/>
      <c r="I243" s="118"/>
      <c r="J243" s="26" t="e">
        <f t="shared" si="17"/>
        <v>#DIV/0!</v>
      </c>
    </row>
    <row r="244" spans="1:10">
      <c r="A244" s="127" t="s">
        <v>159</v>
      </c>
      <c r="B244" s="127"/>
      <c r="C244" s="53"/>
      <c r="D244" s="53"/>
      <c r="E244" s="53"/>
      <c r="F244" s="53"/>
      <c r="G244" s="53"/>
      <c r="H244" s="114">
        <f>H185+H145+H110+H101+H14</f>
        <v>5599.8568799999994</v>
      </c>
      <c r="I244" s="117">
        <f>I185+I145+I110+I101+I14</f>
        <v>4026.4836199999995</v>
      </c>
      <c r="J244" s="26">
        <f t="shared" si="17"/>
        <v>71.903330857984358</v>
      </c>
    </row>
    <row r="245" spans="1:10">
      <c r="I245" s="53"/>
      <c r="J245" s="53"/>
    </row>
  </sheetData>
  <mergeCells count="14">
    <mergeCell ref="A13:A128"/>
    <mergeCell ref="A244:B244"/>
    <mergeCell ref="I11:I12"/>
    <mergeCell ref="J11:J12"/>
    <mergeCell ref="A2:J4"/>
    <mergeCell ref="B8:H9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0.70866141732283472" right="0.70866141732283472" top="0.27559055118110237" bottom="0.27559055118110237" header="0.15748031496062992" footer="0.31496062992125984"/>
  <pageSetup paperSize="9" scale="58" fitToHeight="2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</vt:lpstr>
      <vt:lpstr>'10'!Заголовки_для_печати</vt:lpstr>
      <vt:lpstr>'10'!Область_печати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DNG</cp:lastModifiedBy>
  <cp:lastPrinted>2022-10-06T08:37:27Z</cp:lastPrinted>
  <dcterms:created xsi:type="dcterms:W3CDTF">2020-07-23T03:32:54Z</dcterms:created>
  <dcterms:modified xsi:type="dcterms:W3CDTF">2022-10-06T08:37:54Z</dcterms:modified>
</cp:coreProperties>
</file>