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5600" windowHeight="8010"/>
  </bookViews>
  <sheets>
    <sheet name="10" sheetId="1" r:id="rId1"/>
  </sheets>
  <definedNames>
    <definedName name="_xlnm.Print_Titles" localSheetId="0">'10'!$11:$12</definedName>
    <definedName name="_xlnm.Print_Area" localSheetId="0">'10'!$A$1:$J$269</definedName>
  </definedNames>
  <calcPr calcId="144525"/>
</workbook>
</file>

<file path=xl/calcChain.xml><?xml version="1.0" encoding="utf-8"?>
<calcChain xmlns="http://schemas.openxmlformats.org/spreadsheetml/2006/main">
  <c r="H269" i="1" l="1"/>
  <c r="H13" i="1"/>
  <c r="H253" i="1"/>
  <c r="J256" i="1"/>
  <c r="J255" i="1"/>
  <c r="I254" i="1"/>
  <c r="J254" i="1" s="1"/>
  <c r="H254" i="1"/>
  <c r="H208" i="1"/>
  <c r="I226" i="1"/>
  <c r="I208" i="1" s="1"/>
  <c r="H226" i="1"/>
  <c r="J229" i="1"/>
  <c r="I144" i="1"/>
  <c r="H144" i="1"/>
  <c r="J122" i="1"/>
  <c r="I121" i="1"/>
  <c r="H121" i="1"/>
  <c r="J101" i="1"/>
  <c r="J100" i="1"/>
  <c r="I99" i="1"/>
  <c r="H99" i="1"/>
  <c r="H24" i="1"/>
  <c r="I43" i="1"/>
  <c r="H43" i="1"/>
  <c r="J61" i="1"/>
  <c r="J60" i="1"/>
  <c r="J42" i="1"/>
  <c r="I41" i="1"/>
  <c r="H41" i="1"/>
  <c r="J46" i="1"/>
  <c r="J45" i="1"/>
  <c r="J40" i="1"/>
  <c r="I39" i="1"/>
  <c r="H39" i="1"/>
  <c r="I24" i="1"/>
  <c r="J38" i="1"/>
  <c r="J37" i="1"/>
  <c r="J28" i="1"/>
  <c r="J19" i="1"/>
  <c r="J20" i="1"/>
  <c r="J25" i="1"/>
  <c r="J26" i="1"/>
  <c r="J29" i="1"/>
  <c r="J30" i="1"/>
  <c r="J32" i="1"/>
  <c r="J34" i="1"/>
  <c r="J36" i="1"/>
  <c r="J48" i="1"/>
  <c r="J49" i="1"/>
  <c r="J50" i="1"/>
  <c r="J51" i="1"/>
  <c r="J52" i="1"/>
  <c r="J53" i="1"/>
  <c r="J54" i="1"/>
  <c r="J55" i="1"/>
  <c r="J57" i="1"/>
  <c r="J59" i="1"/>
  <c r="J66" i="1"/>
  <c r="J68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3" i="1"/>
  <c r="J95" i="1"/>
  <c r="J97" i="1"/>
  <c r="J98" i="1"/>
  <c r="J103" i="1"/>
  <c r="J104" i="1"/>
  <c r="J110" i="1"/>
  <c r="J111" i="1"/>
  <c r="J112" i="1"/>
  <c r="J113" i="1"/>
  <c r="J124" i="1"/>
  <c r="J126" i="1"/>
  <c r="J128" i="1"/>
  <c r="J129" i="1"/>
  <c r="J130" i="1"/>
  <c r="J131" i="1"/>
  <c r="J132" i="1"/>
  <c r="J133" i="1"/>
  <c r="J134" i="1"/>
  <c r="J135" i="1"/>
  <c r="J137" i="1"/>
  <c r="J139" i="1"/>
  <c r="J141" i="1"/>
  <c r="J143" i="1"/>
  <c r="J151" i="1"/>
  <c r="J159" i="1"/>
  <c r="J161" i="1"/>
  <c r="J166" i="1"/>
  <c r="J172" i="1"/>
  <c r="J174" i="1"/>
  <c r="J175" i="1"/>
  <c r="J177" i="1"/>
  <c r="J179" i="1"/>
  <c r="J181" i="1"/>
  <c r="J184" i="1"/>
  <c r="J188" i="1"/>
  <c r="J190" i="1"/>
  <c r="J192" i="1"/>
  <c r="J194" i="1"/>
  <c r="J196" i="1"/>
  <c r="J198" i="1"/>
  <c r="J200" i="1"/>
  <c r="J202" i="1"/>
  <c r="J204" i="1"/>
  <c r="J210" i="1"/>
  <c r="J211" i="1"/>
  <c r="J212" i="1"/>
  <c r="J213" i="1"/>
  <c r="J215" i="1"/>
  <c r="J216" i="1"/>
  <c r="J217" i="1"/>
  <c r="J219" i="1"/>
  <c r="J221" i="1"/>
  <c r="J223" i="1"/>
  <c r="J225" i="1"/>
  <c r="J227" i="1"/>
  <c r="J228" i="1"/>
  <c r="J230" i="1"/>
  <c r="J232" i="1"/>
  <c r="J233" i="1"/>
  <c r="J234" i="1"/>
  <c r="J235" i="1"/>
  <c r="J236" i="1"/>
  <c r="J242" i="1"/>
  <c r="J246" i="1"/>
  <c r="J248" i="1"/>
  <c r="J250" i="1"/>
  <c r="J258" i="1"/>
  <c r="J259" i="1"/>
  <c r="J265" i="1"/>
  <c r="J267" i="1"/>
  <c r="J268" i="1"/>
  <c r="I18" i="1"/>
  <c r="I15" i="1" s="1"/>
  <c r="I65" i="1"/>
  <c r="I67" i="1"/>
  <c r="I72" i="1"/>
  <c r="I92" i="1"/>
  <c r="I94" i="1"/>
  <c r="I96" i="1"/>
  <c r="I102" i="1"/>
  <c r="I109" i="1"/>
  <c r="I108" i="1" s="1"/>
  <c r="I107" i="1" s="1"/>
  <c r="I106" i="1" s="1"/>
  <c r="I105" i="1" s="1"/>
  <c r="I123" i="1"/>
  <c r="I142" i="1"/>
  <c r="I150" i="1"/>
  <c r="I149" i="1" s="1"/>
  <c r="I148" i="1" s="1"/>
  <c r="I147" i="1" s="1"/>
  <c r="I160" i="1"/>
  <c r="I154" i="1" s="1"/>
  <c r="I165" i="1"/>
  <c r="I171" i="1"/>
  <c r="I173" i="1"/>
  <c r="I176" i="1"/>
  <c r="I178" i="1"/>
  <c r="I180" i="1"/>
  <c r="I183" i="1"/>
  <c r="I187" i="1"/>
  <c r="I189" i="1"/>
  <c r="I191" i="1"/>
  <c r="I199" i="1"/>
  <c r="I201" i="1"/>
  <c r="I203" i="1"/>
  <c r="I209" i="1"/>
  <c r="I214" i="1"/>
  <c r="I218" i="1"/>
  <c r="I220" i="1"/>
  <c r="I222" i="1"/>
  <c r="I224" i="1"/>
  <c r="I231" i="1"/>
  <c r="I247" i="1"/>
  <c r="I249" i="1"/>
  <c r="I257" i="1"/>
  <c r="I253" i="1" s="1"/>
  <c r="H266" i="1"/>
  <c r="J266" i="1" s="1"/>
  <c r="H264" i="1"/>
  <c r="J264" i="1" s="1"/>
  <c r="H257" i="1"/>
  <c r="H249" i="1"/>
  <c r="H247" i="1"/>
  <c r="H245" i="1"/>
  <c r="J245" i="1" s="1"/>
  <c r="H241" i="1"/>
  <c r="H240" i="1" s="1"/>
  <c r="H239" i="1" s="1"/>
  <c r="H238" i="1" s="1"/>
  <c r="H237" i="1" s="1"/>
  <c r="J237" i="1" s="1"/>
  <c r="H231" i="1"/>
  <c r="H224" i="1"/>
  <c r="H222" i="1"/>
  <c r="H220" i="1"/>
  <c r="H218" i="1"/>
  <c r="H214" i="1"/>
  <c r="H209" i="1"/>
  <c r="H203" i="1"/>
  <c r="H201" i="1"/>
  <c r="H199" i="1"/>
  <c r="H197" i="1"/>
  <c r="J197" i="1" s="1"/>
  <c r="H195" i="1"/>
  <c r="J195" i="1" s="1"/>
  <c r="H193" i="1"/>
  <c r="J193" i="1" s="1"/>
  <c r="H191" i="1"/>
  <c r="H189" i="1"/>
  <c r="H187" i="1"/>
  <c r="H183" i="1"/>
  <c r="H180" i="1"/>
  <c r="H178" i="1"/>
  <c r="H176" i="1"/>
  <c r="H173" i="1"/>
  <c r="H171" i="1"/>
  <c r="H165" i="1"/>
  <c r="H164" i="1" s="1"/>
  <c r="H163" i="1" s="1"/>
  <c r="H162" i="1" s="1"/>
  <c r="H160" i="1"/>
  <c r="H154" i="1" s="1"/>
  <c r="H153" i="1" s="1"/>
  <c r="H152" i="1" s="1"/>
  <c r="H158" i="1"/>
  <c r="J158" i="1" s="1"/>
  <c r="H150" i="1"/>
  <c r="H149" i="1" s="1"/>
  <c r="H148" i="1" s="1"/>
  <c r="H147" i="1" s="1"/>
  <c r="H142" i="1"/>
  <c r="H140" i="1"/>
  <c r="J140" i="1" s="1"/>
  <c r="H138" i="1"/>
  <c r="J138" i="1" s="1"/>
  <c r="H136" i="1"/>
  <c r="J136" i="1" s="1"/>
  <c r="H127" i="1"/>
  <c r="J127" i="1" s="1"/>
  <c r="H125" i="1"/>
  <c r="J125" i="1" s="1"/>
  <c r="H123" i="1"/>
  <c r="H109" i="1"/>
  <c r="H108" i="1" s="1"/>
  <c r="H107" i="1" s="1"/>
  <c r="H106" i="1" s="1"/>
  <c r="H105" i="1" s="1"/>
  <c r="H102" i="1"/>
  <c r="H96" i="1"/>
  <c r="H94" i="1"/>
  <c r="H92" i="1"/>
  <c r="H72" i="1"/>
  <c r="H71" i="1" s="1"/>
  <c r="H70" i="1" s="1"/>
  <c r="H69" i="1" s="1"/>
  <c r="H67" i="1"/>
  <c r="H65" i="1"/>
  <c r="H58" i="1"/>
  <c r="J58" i="1" s="1"/>
  <c r="H56" i="1"/>
  <c r="J56" i="1" s="1"/>
  <c r="H47" i="1"/>
  <c r="J47" i="1" s="1"/>
  <c r="H35" i="1"/>
  <c r="J35" i="1" s="1"/>
  <c r="H33" i="1"/>
  <c r="J33" i="1" s="1"/>
  <c r="H31" i="1"/>
  <c r="J31" i="1" s="1"/>
  <c r="H27" i="1"/>
  <c r="J27" i="1" s="1"/>
  <c r="H18" i="1"/>
  <c r="H17" i="1" s="1"/>
  <c r="H16" i="1" s="1"/>
  <c r="H146" i="1" l="1"/>
  <c r="H186" i="1"/>
  <c r="I186" i="1"/>
  <c r="I120" i="1"/>
  <c r="I116" i="1" s="1"/>
  <c r="H64" i="1"/>
  <c r="H63" i="1" s="1"/>
  <c r="H62" i="1" s="1"/>
  <c r="I23" i="1"/>
  <c r="H120" i="1"/>
  <c r="H116" i="1" s="1"/>
  <c r="H91" i="1"/>
  <c r="H23" i="1"/>
  <c r="I117" i="1"/>
  <c r="I115" i="1" s="1"/>
  <c r="I114" i="1" s="1"/>
  <c r="I91" i="1"/>
  <c r="H157" i="1"/>
  <c r="H156" i="1" s="1"/>
  <c r="H155" i="1" s="1"/>
  <c r="J155" i="1" s="1"/>
  <c r="H185" i="1"/>
  <c r="H182" i="1" s="1"/>
  <c r="H263" i="1"/>
  <c r="H262" i="1" s="1"/>
  <c r="H261" i="1" s="1"/>
  <c r="H260" i="1" s="1"/>
  <c r="J260" i="1" s="1"/>
  <c r="H117" i="1"/>
  <c r="H115" i="1" s="1"/>
  <c r="J120" i="1"/>
  <c r="J121" i="1"/>
  <c r="J99" i="1"/>
  <c r="H90" i="1"/>
  <c r="H89" i="1" s="1"/>
  <c r="J39" i="1"/>
  <c r="H252" i="1"/>
  <c r="H251" i="1" s="1"/>
  <c r="J147" i="1"/>
  <c r="J43" i="1"/>
  <c r="J41" i="1"/>
  <c r="H244" i="1"/>
  <c r="H243" i="1" s="1"/>
  <c r="J243" i="1" s="1"/>
  <c r="J247" i="1"/>
  <c r="J226" i="1"/>
  <c r="J222" i="1"/>
  <c r="J218" i="1"/>
  <c r="J209" i="1"/>
  <c r="J203" i="1"/>
  <c r="J199" i="1"/>
  <c r="J189" i="1"/>
  <c r="J183" i="1"/>
  <c r="J178" i="1"/>
  <c r="J173" i="1"/>
  <c r="J165" i="1"/>
  <c r="J142" i="1"/>
  <c r="J102" i="1"/>
  <c r="J96" i="1"/>
  <c r="J92" i="1"/>
  <c r="J67" i="1"/>
  <c r="J24" i="1"/>
  <c r="J257" i="1"/>
  <c r="J249" i="1"/>
  <c r="J231" i="1"/>
  <c r="J224" i="1"/>
  <c r="J220" i="1"/>
  <c r="J201" i="1"/>
  <c r="J191" i="1"/>
  <c r="J180" i="1"/>
  <c r="J176" i="1"/>
  <c r="J150" i="1"/>
  <c r="J105" i="1"/>
  <c r="J94" i="1"/>
  <c r="J72" i="1"/>
  <c r="I153" i="1"/>
  <c r="J154" i="1"/>
  <c r="H170" i="1"/>
  <c r="H169" i="1" s="1"/>
  <c r="H168" i="1" s="1"/>
  <c r="H167" i="1" s="1"/>
  <c r="I170" i="1"/>
  <c r="I164" i="1"/>
  <c r="I71" i="1"/>
  <c r="I64" i="1"/>
  <c r="J262" i="1"/>
  <c r="J241" i="1"/>
  <c r="J239" i="1"/>
  <c r="J214" i="1"/>
  <c r="J160" i="1"/>
  <c r="J156" i="1"/>
  <c r="J148" i="1"/>
  <c r="J109" i="1"/>
  <c r="J107" i="1"/>
  <c r="J65" i="1"/>
  <c r="J18" i="1"/>
  <c r="H207" i="1"/>
  <c r="H206" i="1" s="1"/>
  <c r="J263" i="1"/>
  <c r="J261" i="1"/>
  <c r="J244" i="1"/>
  <c r="J240" i="1"/>
  <c r="J238" i="1"/>
  <c r="J187" i="1"/>
  <c r="J171" i="1"/>
  <c r="J157" i="1"/>
  <c r="J149" i="1"/>
  <c r="J123" i="1"/>
  <c r="J108" i="1"/>
  <c r="J106" i="1"/>
  <c r="I17" i="1"/>
  <c r="H15" i="1"/>
  <c r="J115" i="1" l="1"/>
  <c r="H114" i="1"/>
  <c r="J116" i="1"/>
  <c r="J117" i="1"/>
  <c r="J91" i="1"/>
  <c r="I90" i="1"/>
  <c r="J90" i="1" s="1"/>
  <c r="H22" i="1"/>
  <c r="H21" i="1" s="1"/>
  <c r="H205" i="1"/>
  <c r="H14" i="1"/>
  <c r="I63" i="1"/>
  <c r="J64" i="1"/>
  <c r="I163" i="1"/>
  <c r="J164" i="1"/>
  <c r="I185" i="1"/>
  <c r="J186" i="1"/>
  <c r="I252" i="1"/>
  <c r="J253" i="1"/>
  <c r="I152" i="1"/>
  <c r="J153" i="1"/>
  <c r="J15" i="1"/>
  <c r="I16" i="1"/>
  <c r="J16" i="1" s="1"/>
  <c r="J17" i="1"/>
  <c r="I89" i="1"/>
  <c r="I22" i="1"/>
  <c r="J23" i="1"/>
  <c r="I70" i="1"/>
  <c r="J71" i="1"/>
  <c r="I169" i="1"/>
  <c r="J170" i="1"/>
  <c r="I207" i="1"/>
  <c r="J208" i="1"/>
  <c r="J152" i="1" l="1"/>
  <c r="I251" i="1"/>
  <c r="J251" i="1" s="1"/>
  <c r="J252" i="1"/>
  <c r="I182" i="1"/>
  <c r="J182" i="1" s="1"/>
  <c r="J185" i="1"/>
  <c r="I162" i="1"/>
  <c r="J162" i="1" s="1"/>
  <c r="J163" i="1"/>
  <c r="I62" i="1"/>
  <c r="J62" i="1" s="1"/>
  <c r="J63" i="1"/>
  <c r="I206" i="1"/>
  <c r="J207" i="1"/>
  <c r="I168" i="1"/>
  <c r="J169" i="1"/>
  <c r="I69" i="1"/>
  <c r="J69" i="1" s="1"/>
  <c r="J70" i="1"/>
  <c r="I21" i="1"/>
  <c r="J21" i="1" s="1"/>
  <c r="J22" i="1"/>
  <c r="J89" i="1"/>
  <c r="I146" i="1" l="1"/>
  <c r="I14" i="1"/>
  <c r="J14" i="1" s="1"/>
  <c r="J114" i="1"/>
  <c r="I167" i="1"/>
  <c r="J167" i="1" s="1"/>
  <c r="J168" i="1"/>
  <c r="I205" i="1"/>
  <c r="J205" i="1" s="1"/>
  <c r="J206" i="1"/>
  <c r="J146" i="1"/>
  <c r="I269" i="1" l="1"/>
  <c r="J269" i="1" s="1"/>
  <c r="I13" i="1"/>
  <c r="J13" i="1" s="1"/>
</calcChain>
</file>

<file path=xl/comments1.xml><?xml version="1.0" encoding="utf-8"?>
<comments xmlns="http://schemas.openxmlformats.org/spreadsheetml/2006/main">
  <authors>
    <author>DNG</author>
  </authors>
  <commentList>
    <comment ref="H26" authorId="0">
      <text>
        <r>
          <rPr>
            <b/>
            <sz val="9"/>
            <color indexed="81"/>
            <rFont val="Tahoma"/>
            <family val="2"/>
            <charset val="204"/>
          </rPr>
          <t>DNG: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<sst xmlns="http://schemas.openxmlformats.org/spreadsheetml/2006/main" count="1240" uniqueCount="179">
  <si>
    <t>(тыс. рублей)</t>
  </si>
  <si>
    <t>№ п/п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</si>
  <si>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</si>
  <si>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</si>
  <si>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</si>
  <si>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</si>
  <si>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</si>
  <si>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</si>
  <si>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Сумма</t>
  </si>
  <si>
    <t>Администрация МО СП "Краснопартизанское"</t>
  </si>
  <si>
    <t>991</t>
  </si>
  <si>
    <t>ОБЩЕГОСУДАРСТВЕННЫЕ ВОПРОСЫ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</si>
  <si>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</si>
  <si>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</si>
  <si>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</si>
  <si>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</si>
  <si>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</si>
  <si>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</si>
  <si>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</si>
  <si>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Первоочередные расходы</t>
  </si>
  <si>
    <t>9990070200</t>
  </si>
  <si>
    <t>Фонд оплаты труда государственных (муниципальных) органов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</si>
  <si>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</si>
  <si>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                                         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</si>
  <si>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</si>
  <si>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</si>
  <si>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</si>
  <si>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</t>
  </si>
  <si>
    <t>Прочие расходы</t>
  </si>
  <si>
    <t>Прочая закупка товаров, работ и услуг</t>
  </si>
  <si>
    <t>244</t>
  </si>
  <si>
    <t>Уплата прочих налогов, сборов и иных платежей</t>
  </si>
  <si>
    <t>852</t>
  </si>
  <si>
    <t>Уплата налога на имущество муниципальных бюджетных,автономных, казенных организаций</t>
  </si>
  <si>
    <t>9990070300</t>
  </si>
  <si>
    <t>Уплата налога на имущество организаций и земельного налога</t>
  </si>
  <si>
    <t>851</t>
  </si>
  <si>
    <t xml:space="preserve"> Обеспечение профессиональной переподготовки, повышение квалификации глав муниципальных образований и муниципальных служащих
</t>
  </si>
  <si>
    <t>9990072870</t>
  </si>
  <si>
    <t>Прочая закупка товаров, работ и услуг для обеспечения для государственных (муниципальных) нужд</t>
  </si>
  <si>
    <t>Развитие муниципальной службы в МО "Хоринский район"</t>
  </si>
  <si>
    <t>99900S0100</t>
  </si>
  <si>
    <t>Центральный аппарат</t>
  </si>
  <si>
    <t>9990091010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</si>
  <si>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</si>
  <si>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</si>
  <si>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</si>
  <si>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</si>
  <si>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 и  иных платежей</t>
  </si>
  <si>
    <t>Уплата иных платежей</t>
  </si>
  <si>
    <t>853</t>
  </si>
  <si>
    <t>Мероприятия на выравнивание уровня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</si>
  <si>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9990073090</t>
  </si>
  <si>
    <t xml:space="preserve">Прочая закупка товаров, работ и услуг </t>
  </si>
  <si>
    <t xml:space="preserve">Межбюджетные трансферты для премирования победителей и призерам республиканского конкурса «Лучшее территориальное общественное самоуправление» </t>
  </si>
  <si>
    <t>9990074030</t>
  </si>
  <si>
    <t>Прочая закупка товаров, работ и услуг для обеспечения
государственных (муниципальных) нужд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</si>
  <si>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</si>
  <si>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</si>
  <si>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</si>
  <si>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Межбюджетные трансферты на осуществление части полномочий по формированию и исполнению бюджета поселения</t>
  </si>
  <si>
    <t>9994101</t>
  </si>
  <si>
    <t>Иные межбюджетные трансферты</t>
  </si>
  <si>
    <t>540</t>
  </si>
  <si>
    <t xml:space="preserve">Межбюджетные трансферты на осуществление части полномочий по ксо </t>
  </si>
  <si>
    <t>9994102</t>
  </si>
  <si>
    <t>Прочие платежи</t>
  </si>
  <si>
    <t>Межбюджетные трансферты для премирования победителей и призерам республиканского конкурса «Лучшее территориальное общественное самоуправление»</t>
  </si>
  <si>
    <t>06</t>
  </si>
  <si>
    <t xml:space="preserve"> Межбюджетные трансферты на осуществление части полномочий  ЦБ сельских поселений</t>
  </si>
  <si>
    <t>99900P0100</t>
  </si>
  <si>
    <t>Межбюджетные трансферты на осуществление части полномочий  КСО сельских поселений</t>
  </si>
  <si>
    <t>99900P0200</t>
  </si>
  <si>
    <t>Резервные фонды</t>
  </si>
  <si>
    <t>11</t>
  </si>
  <si>
    <t>9990080100</t>
  </si>
  <si>
    <t>Резервные средства</t>
  </si>
  <si>
    <t>870</t>
  </si>
  <si>
    <t>Другие общегосударственные вопросы</t>
  </si>
  <si>
    <t>13</t>
  </si>
  <si>
    <t xml:space="preserve">Фонд оплаты труда казенных учреждений
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</si>
  <si>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</si>
  <si>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Обеспечение деятельности казенных учреждений</t>
  </si>
  <si>
    <t>9990020100</t>
  </si>
  <si>
    <t>Межбюджетные трансферты для премирования победителей и призеров республиканского конкурса «Лучшее территориальное общественное самоуправление»</t>
  </si>
  <si>
    <t>Иные выплаты населению</t>
  </si>
  <si>
    <t>360</t>
  </si>
  <si>
    <t xml:space="preserve">Межбюджетные трансферты на осуществление части полномочий по земельному контролю в границах поселения  </t>
  </si>
  <si>
    <t>99900P0500</t>
  </si>
  <si>
    <t xml:space="preserve">  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</si>
  <si>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</si>
  <si>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</si>
  <si>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</si>
  <si>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</si>
  <si>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 xml:space="preserve"> </t>
  </si>
  <si>
    <t>НАЦИОНАЛЬНАЯ БЕЗОПАСНОСТЬ И ПРАВООХРАНИТЕЛЬНАЯ ДЕЯТЕЛЬНОСТЬ</t>
  </si>
  <si>
    <t>09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</si>
  <si>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</si>
  <si>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</si>
  <si>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122</t>
  </si>
  <si>
    <t>10</t>
  </si>
  <si>
    <t>Другие вопросы в области национальной безопасности и правоохранительной деятельности</t>
  </si>
  <si>
    <t>Прочие мероприятия, связанные с выполнением обязательств органов местного самоуправления</t>
  </si>
  <si>
    <t>999 8290</t>
  </si>
  <si>
    <t>Мероприятия по опашке минерализованных полос</t>
  </si>
  <si>
    <t>Межбюджетные трансферты на опашку минерализованных полос</t>
  </si>
  <si>
    <t>99900R0100</t>
  </si>
  <si>
    <t>Прочая закупка товаров, работ и услугдля обеспечения государственных (муниципальных) нужд</t>
  </si>
  <si>
    <t>Межбюджетные трансферты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</si>
  <si>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>99900R0400</t>
  </si>
  <si>
    <t>НАЦИОНАЛЬНАЯ ЭКОНОМИКА</t>
  </si>
  <si>
    <t>Общеэкономичесие вопросы</t>
  </si>
  <si>
    <t>000</t>
  </si>
  <si>
    <t>Дорожное хозяйство (дорожные фонды)</t>
  </si>
  <si>
    <t>Другие вопросы в области национальной экономики</t>
  </si>
  <si>
    <t>Межбюджетные трансферты для исполнения переданных полномочий в части дорожной деятельности в отношении автомобильных дорог местного значения в границах населенных пунктов поселения, а именно: на разработку проектов организации дорожного движения в границах населенных пунктов в соответствии с законодательством Российской Федерации</t>
  </si>
  <si>
    <t>99900Д0101</t>
  </si>
  <si>
    <t>ЖИЛИЩНО - КОММУНАЛЬНОЕ ХОЗЯЙСТВО</t>
  </si>
  <si>
    <t>05</t>
  </si>
  <si>
    <t xml:space="preserve">Коммунальное хозяйство </t>
  </si>
  <si>
    <t>Прочая закупка товаров, работ и услуг для обеспечения
муниципальных нужд</t>
  </si>
  <si>
    <r>
      <t xml:space="preserve">Мероприятия </t>
    </r>
    <r>
      <rPr>
        <sz val="10"/>
        <color indexed="8"/>
        <rFont val="Times New Roman"/>
        <family val="1"/>
        <charset val="204"/>
      </rPr>
      <t>по организации в границах поселения водоснабжения населения, водоотведения</t>
    </r>
  </si>
  <si>
    <t>9990080200</t>
  </si>
  <si>
    <t>Благоустройство</t>
  </si>
  <si>
    <t>Иные МБТ на поддержку гражданских инициатив "Народный бюджет"</t>
  </si>
  <si>
    <t>999072140</t>
  </si>
  <si>
    <t>Межбюджетные трансферты на осуществление части полномочий по муниципальному контролю в сфере благоустройства в 2020-2024гг</t>
  </si>
  <si>
    <t>99900Р0300</t>
  </si>
  <si>
    <t>Иные МБТ на поддержку гражданских инициатив "Народный бюджет" за счет МБ</t>
  </si>
  <si>
    <t>999080200</t>
  </si>
  <si>
    <t>Межбюджетные трансферты на осуществление части полномочий по ликвидации несанкционировнных свалок на территориях сельских поселений</t>
  </si>
  <si>
    <t>99900R0300</t>
  </si>
  <si>
    <t>Межбюджетные трансферты на осуществление части полномочий по муниципальному контролю в сфере благоустройства в 2014-2019гг</t>
  </si>
  <si>
    <t>99900P0300</t>
  </si>
  <si>
    <t xml:space="preserve">Межбюджетные трансферты на исполнение полномочий по ликвидации, уборке и буртованию твердых отходов на свалках (в том числе несанкционированных), расположенных на территории сельских поселений </t>
  </si>
  <si>
    <t>9990080300</t>
  </si>
  <si>
    <t>КУЛЬТУРА, КИНЕМАТОГРАФИЯ</t>
  </si>
  <si>
    <t>08</t>
  </si>
  <si>
    <t>Культура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</si>
  <si>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(МБ)</t>
  </si>
  <si>
    <t>9990020400</t>
  </si>
  <si>
    <t>Закупка товаров, работ, услуг в целях капитального ремонта государственного (муниципального) имущества</t>
  </si>
  <si>
    <t>243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</si>
  <si>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(РБ)</t>
  </si>
  <si>
    <t>9990072140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</si>
  <si>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(МБ)</t>
  </si>
  <si>
    <t>99900S0400</t>
  </si>
  <si>
    <t>Закупка товаров, работ, услуг в целях капитального
ремонта государственного (муниципального) имущества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</si>
  <si>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(РБ)</t>
  </si>
  <si>
    <t>99900S2140</t>
  </si>
  <si>
    <t xml:space="preserve">Межбюджетные трансферты на осуществление полномочий для организации досуга и обеспечения жителей поселения услугами организации культуры </t>
  </si>
  <si>
    <t>99900P0401</t>
  </si>
  <si>
    <t>Межбюджетные трансферты на ИРО по увеличению ФОТ основного персонала отрасли "Культура"</t>
  </si>
  <si>
    <t>99900P0402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</si>
  <si>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2017 год</t>
  </si>
  <si>
    <t>99900P0403</t>
  </si>
  <si>
    <t>СОЦИАЛЬНАЯ ПОЛИТИКА</t>
  </si>
  <si>
    <t>Пенсионное обеспечение</t>
  </si>
  <si>
    <t>Публичные нормативные обязательства</t>
  </si>
  <si>
    <t>9990060100</t>
  </si>
  <si>
    <t xml:space="preserve"> Иные пенсии, социальные доплаты к пенсиям</t>
  </si>
  <si>
    <t>312</t>
  </si>
  <si>
    <t>ФИЗИЧЕСКАЯ КУЛЬТУРА И СПОРТ</t>
  </si>
  <si>
    <t>Массовый спорт</t>
  </si>
  <si>
    <t>Другие вопросы в области культуры, кинематографии</t>
  </si>
  <si>
    <t>Физическая  культура и спорт</t>
  </si>
  <si>
    <t>00</t>
  </si>
  <si>
    <t>ВСЕГО РАСХОДОВ</t>
  </si>
  <si>
    <t>Исполнение</t>
  </si>
  <si>
    <t>% исполнения</t>
  </si>
  <si>
    <t>Приложение №4</t>
  </si>
  <si>
    <t xml:space="preserve">  "Об утверждении отчета об исполнении бюджета муниципального </t>
  </si>
  <si>
    <t>Обеспечение пожарной безопасности</t>
  </si>
  <si>
    <t>образования сельского поселения «Краснопартизанское» за 2021 год "</t>
  </si>
  <si>
    <t>Ведомственная структура расходов местного бюджета на 2021 год</t>
  </si>
  <si>
    <t>Закупка энергетических услуг</t>
  </si>
  <si>
    <t>247</t>
  </si>
  <si>
    <t>9990080101</t>
  </si>
  <si>
    <t>Первоочередные расходы.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</si>
</sst>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49" fontId="1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5" fillId="3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12" fontId="9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9" fontId="4" fillId="2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9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/>
    </xf>
    <xf numFmtId="165" fontId="9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20" fillId="0" borderId="1" xfId="0" applyFont="1" applyBorder="1"/>
    <xf numFmtId="0" fontId="20" fillId="0" borderId="0" xfId="0" applyFont="1"/>
    <xf numFmtId="0" fontId="2" fillId="0" borderId="0" xfId="0" applyFont="1" applyAlignment="1">
      <alignment wrapText="1"/>
    </xf>
    <xf numFmtId="0" fontId="15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функциональн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9"/>
  <sheetViews>
    <sheetView tabSelected="1" view="pageBreakPreview" topLeftCell="A232" zoomScale="98" zoomScaleNormal="100" zoomScaleSheetLayoutView="98" workbookViewId="0">
      <selection activeCell="H270" sqref="H270"/>
    </sheetView>
  </sheetViews>
  <sheetFormatPr defaultRowHeight="12.75" x14ac:dyDescent="0.2"/>
  <cols>
    <col min="1" max="1" width="5" style="1" customWidth="1"/>
    <col min="2" max="2" width="44.5703125" style="1" customWidth="1"/>
    <col min="3" max="3" width="7.85546875" style="1" customWidth="1"/>
    <col min="4" max="4" width="5.7109375" style="1" customWidth="1"/>
    <col min="5" max="5" width="6.42578125" style="1" customWidth="1"/>
    <col min="6" max="6" width="12" style="1" customWidth="1"/>
    <col min="7" max="7" width="7.85546875" style="1" customWidth="1"/>
    <col min="8" max="8" width="16.140625" style="1" customWidth="1"/>
    <col min="9" max="9" width="16" style="110" customWidth="1"/>
    <col min="10" max="10" width="12.85546875" style="1" customWidth="1"/>
    <col min="11" max="16384" width="9.140625" style="1"/>
  </cols>
  <sheetData>
    <row r="1" spans="1:10" ht="15.75" customHeight="1" x14ac:dyDescent="0.25">
      <c r="H1" s="2"/>
      <c r="J1" s="109" t="s">
        <v>170</v>
      </c>
    </row>
    <row r="2" spans="1:10" ht="15" x14ac:dyDescent="0.25">
      <c r="H2" s="2"/>
      <c r="J2" s="8" t="s">
        <v>171</v>
      </c>
    </row>
    <row r="3" spans="1:10" ht="12.75" customHeight="1" x14ac:dyDescent="0.25">
      <c r="H3" s="2"/>
      <c r="J3" s="8" t="s">
        <v>173</v>
      </c>
    </row>
    <row r="4" spans="1:10" ht="15" x14ac:dyDescent="0.25">
      <c r="B4" s="3"/>
      <c r="H4" s="2"/>
    </row>
    <row r="5" spans="1:10" ht="12.75" customHeight="1" x14ac:dyDescent="0.25">
      <c r="B5" s="4"/>
      <c r="H5" s="2"/>
    </row>
    <row r="6" spans="1:10" ht="15" x14ac:dyDescent="0.25">
      <c r="B6" s="5"/>
      <c r="G6" s="3"/>
      <c r="H6" s="2"/>
    </row>
    <row r="7" spans="1:10" ht="15" x14ac:dyDescent="0.25">
      <c r="B7" s="5"/>
      <c r="C7" s="2"/>
      <c r="G7" s="3"/>
    </row>
    <row r="8" spans="1:10" ht="12.75" customHeight="1" x14ac:dyDescent="0.2">
      <c r="A8" s="120" t="s">
        <v>174</v>
      </c>
      <c r="B8" s="120"/>
      <c r="C8" s="120"/>
      <c r="D8" s="120"/>
      <c r="E8" s="120"/>
      <c r="F8" s="120"/>
      <c r="G8" s="120"/>
      <c r="H8" s="120"/>
    </row>
    <row r="9" spans="1:10" ht="17.25" customHeight="1" x14ac:dyDescent="0.2">
      <c r="A9" s="120"/>
      <c r="B9" s="120"/>
      <c r="C9" s="120"/>
      <c r="D9" s="120"/>
      <c r="E9" s="120"/>
      <c r="F9" s="120"/>
      <c r="G9" s="120"/>
      <c r="H9" s="120"/>
    </row>
    <row r="10" spans="1:10" ht="12.75" customHeight="1" x14ac:dyDescent="0.2">
      <c r="B10" s="6"/>
      <c r="C10" s="7"/>
      <c r="H10" s="8" t="s">
        <v>0</v>
      </c>
    </row>
    <row r="11" spans="1:10" x14ac:dyDescent="0.2">
      <c r="A11" s="118" t="s">
        <v>1</v>
      </c>
      <c r="B11" s="118" t="s">
        <v>2</v>
      </c>
      <c r="C11" s="121" t="s">
        <v>3</v>
      </c>
      <c r="D11" s="121" t="s">
        <v>4</v>
      </c>
      <c r="E11" s="121" t="s">
        <v>5</v>
      </c>
      <c r="F11" s="121" t="s">
        <v>6</v>
      </c>
      <c r="G11" s="121" t="s">
        <v>7</v>
      </c>
      <c r="H11" s="119" t="s">
        <v>8</v>
      </c>
      <c r="I11" s="119" t="s">
        <v>168</v>
      </c>
      <c r="J11" s="119" t="s">
        <v>169</v>
      </c>
    </row>
    <row r="12" spans="1:10" x14ac:dyDescent="0.2">
      <c r="A12" s="118"/>
      <c r="B12" s="118"/>
      <c r="C12" s="121"/>
      <c r="D12" s="121"/>
      <c r="E12" s="121"/>
      <c r="F12" s="121"/>
      <c r="G12" s="121"/>
      <c r="H12" s="119"/>
      <c r="I12" s="119"/>
      <c r="J12" s="119"/>
    </row>
    <row r="13" spans="1:10" s="12" customFormat="1" x14ac:dyDescent="0.2">
      <c r="A13" s="117">
        <v>1</v>
      </c>
      <c r="B13" s="9" t="s">
        <v>9</v>
      </c>
      <c r="C13" s="10" t="s">
        <v>10</v>
      </c>
      <c r="D13" s="10"/>
      <c r="E13" s="10"/>
      <c r="F13" s="10"/>
      <c r="G13" s="10"/>
      <c r="H13" s="11">
        <f>H14+H105+H114+H146+H167+H205</f>
        <v>5480.53712</v>
      </c>
      <c r="I13" s="11">
        <f>I14+I114+I105+I146+I167+I205+I237+I244+I260+I162</f>
        <v>5120.9242399999994</v>
      </c>
      <c r="J13" s="115">
        <f>I13/H13*100</f>
        <v>93.43836430397171</v>
      </c>
    </row>
    <row r="14" spans="1:10" s="12" customFormat="1" ht="15.75" x14ac:dyDescent="0.2">
      <c r="A14" s="117"/>
      <c r="B14" s="13" t="s">
        <v>11</v>
      </c>
      <c r="C14" s="14">
        <v>991</v>
      </c>
      <c r="D14" s="15" t="s">
        <v>12</v>
      </c>
      <c r="E14" s="15"/>
      <c r="F14" s="16"/>
      <c r="G14" s="17"/>
      <c r="H14" s="18">
        <f>H15+H21+H62+H69+H74+H89</f>
        <v>2544.65193</v>
      </c>
      <c r="I14" s="18">
        <f>I15+I21+I62+I69+I89</f>
        <v>2401.4678899999999</v>
      </c>
      <c r="J14" s="115">
        <f t="shared" ref="J14:J76" si="0">I14/H14*100</f>
        <v>94.373138490496814</v>
      </c>
    </row>
    <row r="15" spans="1:10" ht="38.25" x14ac:dyDescent="0.2">
      <c r="A15" s="117"/>
      <c r="B15" s="19" t="s">
        <v>13</v>
      </c>
      <c r="C15" s="20" t="s">
        <v>10</v>
      </c>
      <c r="D15" s="21" t="s">
        <v>12</v>
      </c>
      <c r="E15" s="21" t="s">
        <v>14</v>
      </c>
      <c r="F15" s="22"/>
      <c r="G15" s="23"/>
      <c r="H15" s="11">
        <f>H18</f>
        <v>655.54920000000004</v>
      </c>
      <c r="I15" s="11">
        <f>I18</f>
        <v>655.22433000000001</v>
      </c>
      <c r="J15" s="115">
        <f t="shared" si="0"/>
        <v>99.950443078871871</v>
      </c>
    </row>
    <row r="16" spans="1:10" ht="25.5" x14ac:dyDescent="0.2">
      <c r="A16" s="117"/>
      <c r="B16" s="24" t="s">
        <v>15</v>
      </c>
      <c r="C16" s="20" t="s">
        <v>10</v>
      </c>
      <c r="D16" s="25" t="s">
        <v>12</v>
      </c>
      <c r="E16" s="25" t="s">
        <v>14</v>
      </c>
      <c r="F16" s="22" t="s">
        <v>16</v>
      </c>
      <c r="G16" s="23"/>
      <c r="H16" s="26">
        <f>H17</f>
        <v>655.54920000000004</v>
      </c>
      <c r="I16" s="26">
        <f>I17</f>
        <v>655.22433000000001</v>
      </c>
      <c r="J16" s="115">
        <f t="shared" si="0"/>
        <v>99.950443078871871</v>
      </c>
    </row>
    <row r="17" spans="1:10" ht="15.75" x14ac:dyDescent="0.2">
      <c r="A17" s="117"/>
      <c r="B17" s="24" t="s">
        <v>17</v>
      </c>
      <c r="C17" s="20" t="s">
        <v>10</v>
      </c>
      <c r="D17" s="25" t="s">
        <v>12</v>
      </c>
      <c r="E17" s="25" t="s">
        <v>14</v>
      </c>
      <c r="F17" s="22" t="s">
        <v>18</v>
      </c>
      <c r="G17" s="23"/>
      <c r="H17" s="26">
        <f>H18</f>
        <v>655.54920000000004</v>
      </c>
      <c r="I17" s="26">
        <f>I18</f>
        <v>655.22433000000001</v>
      </c>
      <c r="J17" s="115">
        <f t="shared" si="0"/>
        <v>99.950443078871871</v>
      </c>
    </row>
    <row r="18" spans="1:10" ht="15.75" x14ac:dyDescent="0.2">
      <c r="A18" s="117"/>
      <c r="B18" s="24" t="s">
        <v>19</v>
      </c>
      <c r="C18" s="20" t="s">
        <v>10</v>
      </c>
      <c r="D18" s="25" t="s">
        <v>12</v>
      </c>
      <c r="E18" s="25" t="s">
        <v>14</v>
      </c>
      <c r="F18" s="22" t="s">
        <v>20</v>
      </c>
      <c r="G18" s="23"/>
      <c r="H18" s="26">
        <f>H19+H20</f>
        <v>655.54920000000004</v>
      </c>
      <c r="I18" s="26">
        <f>I19+I20</f>
        <v>655.22433000000001</v>
      </c>
      <c r="J18" s="115">
        <f t="shared" si="0"/>
        <v>99.950443078871871</v>
      </c>
    </row>
    <row r="19" spans="1:10" ht="39.75" customHeight="1" x14ac:dyDescent="0.2">
      <c r="A19" s="117"/>
      <c r="B19" s="24" t="s">
        <v>21</v>
      </c>
      <c r="C19" s="20" t="s">
        <v>10</v>
      </c>
      <c r="D19" s="25" t="s">
        <v>12</v>
      </c>
      <c r="E19" s="25" t="s">
        <v>14</v>
      </c>
      <c r="F19" s="22" t="s">
        <v>20</v>
      </c>
      <c r="G19" s="23" t="s">
        <v>22</v>
      </c>
      <c r="H19" s="26">
        <v>503.49401</v>
      </c>
      <c r="I19" s="111">
        <v>503.24448999999998</v>
      </c>
      <c r="J19" s="115">
        <f t="shared" si="0"/>
        <v>99.950442310127968</v>
      </c>
    </row>
    <row r="20" spans="1:10" ht="45" customHeight="1" x14ac:dyDescent="0.2">
      <c r="A20" s="117"/>
      <c r="B20" s="24" t="s">
        <v>23</v>
      </c>
      <c r="C20" s="20" t="s">
        <v>10</v>
      </c>
      <c r="D20" s="25" t="s">
        <v>12</v>
      </c>
      <c r="E20" s="25" t="s">
        <v>14</v>
      </c>
      <c r="F20" s="22" t="s">
        <v>20</v>
      </c>
      <c r="G20" s="23" t="s">
        <v>24</v>
      </c>
      <c r="H20" s="26">
        <v>152.05519000000001</v>
      </c>
      <c r="I20" s="111">
        <v>151.97984</v>
      </c>
      <c r="J20" s="115">
        <f t="shared" si="0"/>
        <v>99.950445624381501</v>
      </c>
    </row>
    <row r="21" spans="1:10" ht="51" x14ac:dyDescent="0.2">
      <c r="A21" s="117"/>
      <c r="B21" s="19" t="s">
        <v>25</v>
      </c>
      <c r="C21" s="20" t="s">
        <v>10</v>
      </c>
      <c r="D21" s="27" t="s">
        <v>12</v>
      </c>
      <c r="E21" s="27" t="s">
        <v>26</v>
      </c>
      <c r="F21" s="22"/>
      <c r="G21" s="23"/>
      <c r="H21" s="11">
        <f>H22</f>
        <v>951.55598999999995</v>
      </c>
      <c r="I21" s="11">
        <f>I22</f>
        <v>915.59775999999988</v>
      </c>
      <c r="J21" s="115">
        <f t="shared" si="0"/>
        <v>96.221112538002103</v>
      </c>
    </row>
    <row r="22" spans="1:10" ht="25.5" x14ac:dyDescent="0.2">
      <c r="A22" s="117"/>
      <c r="B22" s="24" t="s">
        <v>15</v>
      </c>
      <c r="C22" s="20" t="s">
        <v>10</v>
      </c>
      <c r="D22" s="25" t="s">
        <v>12</v>
      </c>
      <c r="E22" s="25" t="s">
        <v>26</v>
      </c>
      <c r="F22" s="22" t="s">
        <v>16</v>
      </c>
      <c r="G22" s="23"/>
      <c r="H22" s="26">
        <f>H23</f>
        <v>951.55598999999995</v>
      </c>
      <c r="I22" s="26">
        <f>I23</f>
        <v>915.59775999999988</v>
      </c>
      <c r="J22" s="115">
        <f t="shared" si="0"/>
        <v>96.221112538002103</v>
      </c>
    </row>
    <row r="23" spans="1:10" ht="15.75" x14ac:dyDescent="0.2">
      <c r="A23" s="117"/>
      <c r="B23" s="24" t="s">
        <v>17</v>
      </c>
      <c r="C23" s="20" t="s">
        <v>10</v>
      </c>
      <c r="D23" s="25" t="s">
        <v>12</v>
      </c>
      <c r="E23" s="25" t="s">
        <v>26</v>
      </c>
      <c r="F23" s="22" t="s">
        <v>18</v>
      </c>
      <c r="G23" s="23"/>
      <c r="H23" s="26">
        <f>H24+H39+H43+H41</f>
        <v>951.55598999999995</v>
      </c>
      <c r="I23" s="26">
        <f>I24+I39+I43+I41</f>
        <v>915.59775999999988</v>
      </c>
      <c r="J23" s="115">
        <f t="shared" si="0"/>
        <v>96.221112538002103</v>
      </c>
    </row>
    <row r="24" spans="1:10" ht="15.75" x14ac:dyDescent="0.2">
      <c r="A24" s="117"/>
      <c r="B24" s="24" t="s">
        <v>19</v>
      </c>
      <c r="C24" s="20" t="s">
        <v>10</v>
      </c>
      <c r="D24" s="25" t="s">
        <v>12</v>
      </c>
      <c r="E24" s="25" t="s">
        <v>26</v>
      </c>
      <c r="F24" s="22" t="s">
        <v>20</v>
      </c>
      <c r="G24" s="23"/>
      <c r="H24" s="26">
        <f>H25+H26+H28+H29+H37+H38</f>
        <v>893.49324000000001</v>
      </c>
      <c r="I24" s="26">
        <f>I25+I26+I28+I29+I37+I38</f>
        <v>875.04923999999994</v>
      </c>
      <c r="J24" s="115">
        <f t="shared" si="0"/>
        <v>97.935742636396441</v>
      </c>
    </row>
    <row r="25" spans="1:10" ht="25.5" x14ac:dyDescent="0.2">
      <c r="A25" s="117"/>
      <c r="B25" s="24" t="s">
        <v>21</v>
      </c>
      <c r="C25" s="20" t="s">
        <v>10</v>
      </c>
      <c r="D25" s="25" t="s">
        <v>12</v>
      </c>
      <c r="E25" s="25" t="s">
        <v>26</v>
      </c>
      <c r="F25" s="22" t="s">
        <v>20</v>
      </c>
      <c r="G25" s="23" t="s">
        <v>22</v>
      </c>
      <c r="H25" s="26">
        <v>468.84271999999999</v>
      </c>
      <c r="I25" s="111">
        <v>468.84271999999999</v>
      </c>
      <c r="J25" s="115">
        <f t="shared" si="0"/>
        <v>100</v>
      </c>
    </row>
    <row r="26" spans="1:10" ht="51" x14ac:dyDescent="0.2">
      <c r="A26" s="117"/>
      <c r="B26" s="24" t="s">
        <v>27</v>
      </c>
      <c r="C26" s="20" t="s">
        <v>10</v>
      </c>
      <c r="D26" s="25" t="s">
        <v>12</v>
      </c>
      <c r="E26" s="25" t="s">
        <v>26</v>
      </c>
      <c r="F26" s="22" t="s">
        <v>20</v>
      </c>
      <c r="G26" s="23" t="s">
        <v>24</v>
      </c>
      <c r="H26" s="26">
        <v>141.59049999999999</v>
      </c>
      <c r="I26" s="111">
        <v>141.59049999999999</v>
      </c>
      <c r="J26" s="115">
        <f t="shared" si="0"/>
        <v>100</v>
      </c>
    </row>
    <row r="27" spans="1:10" ht="15.75" hidden="1" x14ac:dyDescent="0.2">
      <c r="A27" s="117"/>
      <c r="B27" s="24" t="s">
        <v>28</v>
      </c>
      <c r="C27" s="20" t="s">
        <v>10</v>
      </c>
      <c r="D27" s="25" t="s">
        <v>12</v>
      </c>
      <c r="E27" s="25" t="s">
        <v>26</v>
      </c>
      <c r="F27" s="22" t="s">
        <v>20</v>
      </c>
      <c r="G27" s="23"/>
      <c r="H27" s="26">
        <f>H29</f>
        <v>20.123000000000001</v>
      </c>
      <c r="I27" s="111"/>
      <c r="J27" s="115">
        <f t="shared" si="0"/>
        <v>0</v>
      </c>
    </row>
    <row r="28" spans="1:10" ht="15.75" x14ac:dyDescent="0.2">
      <c r="A28" s="117"/>
      <c r="B28" s="24" t="s">
        <v>175</v>
      </c>
      <c r="C28" s="20" t="s">
        <v>10</v>
      </c>
      <c r="D28" s="25" t="s">
        <v>12</v>
      </c>
      <c r="E28" s="25" t="s">
        <v>26</v>
      </c>
      <c r="F28" s="22" t="s">
        <v>20</v>
      </c>
      <c r="G28" s="23" t="s">
        <v>30</v>
      </c>
      <c r="H28" s="26">
        <v>256.93702000000002</v>
      </c>
      <c r="I28" s="111">
        <v>256.91602</v>
      </c>
      <c r="J28" s="115">
        <f t="shared" ref="J28" si="1">I28/H28*100</f>
        <v>99.99182679086104</v>
      </c>
    </row>
    <row r="29" spans="1:10" ht="15.75" x14ac:dyDescent="0.2">
      <c r="A29" s="117"/>
      <c r="B29" s="24" t="s">
        <v>29</v>
      </c>
      <c r="C29" s="20" t="s">
        <v>10</v>
      </c>
      <c r="D29" s="25" t="s">
        <v>12</v>
      </c>
      <c r="E29" s="25" t="s">
        <v>26</v>
      </c>
      <c r="F29" s="22" t="s">
        <v>20</v>
      </c>
      <c r="G29" s="23" t="s">
        <v>176</v>
      </c>
      <c r="H29" s="26">
        <v>20.123000000000001</v>
      </c>
      <c r="I29" s="111">
        <v>6.3</v>
      </c>
      <c r="J29" s="115">
        <f t="shared" si="0"/>
        <v>31.307459126372805</v>
      </c>
    </row>
    <row r="30" spans="1:10" ht="15.75" hidden="1" x14ac:dyDescent="0.2">
      <c r="A30" s="117"/>
      <c r="B30" s="24" t="s">
        <v>31</v>
      </c>
      <c r="C30" s="20" t="s">
        <v>10</v>
      </c>
      <c r="D30" s="25" t="s">
        <v>12</v>
      </c>
      <c r="E30" s="25" t="s">
        <v>26</v>
      </c>
      <c r="F30" s="22" t="s">
        <v>20</v>
      </c>
      <c r="G30" s="23" t="s">
        <v>32</v>
      </c>
      <c r="H30" s="26"/>
      <c r="I30" s="111"/>
      <c r="J30" s="115" t="e">
        <f t="shared" si="0"/>
        <v>#DIV/0!</v>
      </c>
    </row>
    <row r="31" spans="1:10" ht="25.5" hidden="1" x14ac:dyDescent="0.2">
      <c r="A31" s="117"/>
      <c r="B31" s="28" t="s">
        <v>33</v>
      </c>
      <c r="C31" s="20" t="s">
        <v>10</v>
      </c>
      <c r="D31" s="25" t="s">
        <v>12</v>
      </c>
      <c r="E31" s="25" t="s">
        <v>26</v>
      </c>
      <c r="F31" s="22" t="s">
        <v>34</v>
      </c>
      <c r="G31" s="23"/>
      <c r="H31" s="26">
        <f>H32</f>
        <v>0</v>
      </c>
      <c r="I31" s="111"/>
      <c r="J31" s="115" t="e">
        <f t="shared" si="0"/>
        <v>#DIV/0!</v>
      </c>
    </row>
    <row r="32" spans="1:10" ht="25.5" hidden="1" x14ac:dyDescent="0.2">
      <c r="A32" s="117"/>
      <c r="B32" s="24" t="s">
        <v>35</v>
      </c>
      <c r="C32" s="20" t="s">
        <v>10</v>
      </c>
      <c r="D32" s="25" t="s">
        <v>12</v>
      </c>
      <c r="E32" s="25" t="s">
        <v>26</v>
      </c>
      <c r="F32" s="22" t="s">
        <v>34</v>
      </c>
      <c r="G32" s="23" t="s">
        <v>36</v>
      </c>
      <c r="H32" s="26">
        <v>0</v>
      </c>
      <c r="I32" s="111"/>
      <c r="J32" s="115" t="e">
        <f t="shared" si="0"/>
        <v>#DIV/0!</v>
      </c>
    </row>
    <row r="33" spans="1:10" ht="51" hidden="1" x14ac:dyDescent="0.2">
      <c r="A33" s="117"/>
      <c r="B33" s="24" t="s">
        <v>37</v>
      </c>
      <c r="C33" s="20" t="s">
        <v>10</v>
      </c>
      <c r="D33" s="25" t="s">
        <v>12</v>
      </c>
      <c r="E33" s="25" t="s">
        <v>26</v>
      </c>
      <c r="F33" s="22" t="s">
        <v>38</v>
      </c>
      <c r="G33" s="23"/>
      <c r="H33" s="26">
        <f>H34</f>
        <v>0</v>
      </c>
      <c r="I33" s="111"/>
      <c r="J33" s="115" t="e">
        <f t="shared" si="0"/>
        <v>#DIV/0!</v>
      </c>
    </row>
    <row r="34" spans="1:10" ht="38.25" hidden="1" x14ac:dyDescent="0.2">
      <c r="A34" s="117"/>
      <c r="B34" s="24" t="s">
        <v>39</v>
      </c>
      <c r="C34" s="20" t="s">
        <v>10</v>
      </c>
      <c r="D34" s="25" t="s">
        <v>12</v>
      </c>
      <c r="E34" s="25" t="s">
        <v>26</v>
      </c>
      <c r="F34" s="22" t="s">
        <v>38</v>
      </c>
      <c r="G34" s="23" t="s">
        <v>30</v>
      </c>
      <c r="H34" s="26"/>
      <c r="I34" s="111"/>
      <c r="J34" s="115" t="e">
        <f t="shared" si="0"/>
        <v>#DIV/0!</v>
      </c>
    </row>
    <row r="35" spans="1:10" ht="25.5" hidden="1" x14ac:dyDescent="0.2">
      <c r="A35" s="117"/>
      <c r="B35" s="24" t="s">
        <v>40</v>
      </c>
      <c r="C35" s="20" t="s">
        <v>10</v>
      </c>
      <c r="D35" s="25" t="s">
        <v>12</v>
      </c>
      <c r="E35" s="25" t="s">
        <v>26</v>
      </c>
      <c r="F35" s="22" t="s">
        <v>41</v>
      </c>
      <c r="G35" s="23"/>
      <c r="H35" s="26">
        <f>H36</f>
        <v>0</v>
      </c>
      <c r="I35" s="111"/>
      <c r="J35" s="115" t="e">
        <f t="shared" si="0"/>
        <v>#DIV/0!</v>
      </c>
    </row>
    <row r="36" spans="1:10" ht="38.25" hidden="1" x14ac:dyDescent="0.2">
      <c r="A36" s="117"/>
      <c r="B36" s="24" t="s">
        <v>39</v>
      </c>
      <c r="C36" s="20" t="s">
        <v>10</v>
      </c>
      <c r="D36" s="25" t="s">
        <v>12</v>
      </c>
      <c r="E36" s="25" t="s">
        <v>26</v>
      </c>
      <c r="F36" s="22" t="s">
        <v>41</v>
      </c>
      <c r="G36" s="23" t="s">
        <v>30</v>
      </c>
      <c r="H36" s="26"/>
      <c r="I36" s="111"/>
      <c r="J36" s="115" t="e">
        <f t="shared" si="0"/>
        <v>#DIV/0!</v>
      </c>
    </row>
    <row r="37" spans="1:10" ht="15.75" x14ac:dyDescent="0.2">
      <c r="A37" s="117"/>
      <c r="B37" s="24" t="s">
        <v>48</v>
      </c>
      <c r="C37" s="20" t="s">
        <v>10</v>
      </c>
      <c r="D37" s="25" t="s">
        <v>12</v>
      </c>
      <c r="E37" s="25" t="s">
        <v>26</v>
      </c>
      <c r="F37" s="22" t="s">
        <v>20</v>
      </c>
      <c r="G37" s="23" t="s">
        <v>32</v>
      </c>
      <c r="H37" s="26">
        <v>2</v>
      </c>
      <c r="I37" s="111">
        <v>1.4</v>
      </c>
      <c r="J37" s="115">
        <f t="shared" ref="J37:J40" si="2">I37/H37*100</f>
        <v>70</v>
      </c>
    </row>
    <row r="38" spans="1:10" ht="15.75" x14ac:dyDescent="0.2">
      <c r="A38" s="117"/>
      <c r="B38" s="24" t="s">
        <v>49</v>
      </c>
      <c r="C38" s="20" t="s">
        <v>10</v>
      </c>
      <c r="D38" s="25" t="s">
        <v>12</v>
      </c>
      <c r="E38" s="25" t="s">
        <v>26</v>
      </c>
      <c r="F38" s="22" t="s">
        <v>20</v>
      </c>
      <c r="G38" s="23" t="s">
        <v>50</v>
      </c>
      <c r="H38" s="26">
        <v>4</v>
      </c>
      <c r="I38" s="111">
        <v>0</v>
      </c>
      <c r="J38" s="115">
        <f t="shared" si="2"/>
        <v>0</v>
      </c>
    </row>
    <row r="39" spans="1:10" ht="63.75" x14ac:dyDescent="0.2">
      <c r="A39" s="117"/>
      <c r="B39" s="28" t="s">
        <v>51</v>
      </c>
      <c r="C39" s="20" t="s">
        <v>10</v>
      </c>
      <c r="D39" s="25" t="s">
        <v>12</v>
      </c>
      <c r="E39" s="25" t="s">
        <v>26</v>
      </c>
      <c r="F39" s="22" t="s">
        <v>52</v>
      </c>
      <c r="G39" s="23"/>
      <c r="H39" s="26">
        <f>H40</f>
        <v>2.6</v>
      </c>
      <c r="I39" s="26">
        <f>I40</f>
        <v>2.6</v>
      </c>
      <c r="J39" s="115">
        <f t="shared" si="2"/>
        <v>100</v>
      </c>
    </row>
    <row r="40" spans="1:10" ht="15.75" x14ac:dyDescent="0.2">
      <c r="A40" s="117"/>
      <c r="B40" s="24" t="s">
        <v>53</v>
      </c>
      <c r="C40" s="20" t="s">
        <v>10</v>
      </c>
      <c r="D40" s="25" t="s">
        <v>12</v>
      </c>
      <c r="E40" s="25" t="s">
        <v>26</v>
      </c>
      <c r="F40" s="22" t="s">
        <v>52</v>
      </c>
      <c r="G40" s="23" t="s">
        <v>30</v>
      </c>
      <c r="H40" s="26">
        <v>2.6</v>
      </c>
      <c r="I40" s="111">
        <v>2.6</v>
      </c>
      <c r="J40" s="115">
        <f t="shared" si="2"/>
        <v>100</v>
      </c>
    </row>
    <row r="41" spans="1:10" ht="51" x14ac:dyDescent="0.2">
      <c r="A41" s="117"/>
      <c r="B41" s="24" t="s">
        <v>67</v>
      </c>
      <c r="C41" s="22" t="s">
        <v>10</v>
      </c>
      <c r="D41" s="22" t="s">
        <v>12</v>
      </c>
      <c r="E41" s="22" t="s">
        <v>26</v>
      </c>
      <c r="F41" s="22" t="s">
        <v>55</v>
      </c>
      <c r="G41" s="23"/>
      <c r="H41" s="26">
        <f>H42</f>
        <v>24.838000000000001</v>
      </c>
      <c r="I41" s="26">
        <f>I42</f>
        <v>24.838000000000001</v>
      </c>
      <c r="J41" s="115">
        <f t="shared" ref="J41:J42" si="3">I41/H41*100</f>
        <v>100</v>
      </c>
    </row>
    <row r="42" spans="1:10" x14ac:dyDescent="0.2">
      <c r="A42" s="117"/>
      <c r="B42" s="24" t="s">
        <v>53</v>
      </c>
      <c r="C42" s="22" t="s">
        <v>10</v>
      </c>
      <c r="D42" s="22" t="s">
        <v>12</v>
      </c>
      <c r="E42" s="22" t="s">
        <v>26</v>
      </c>
      <c r="F42" s="22" t="s">
        <v>55</v>
      </c>
      <c r="G42" s="23" t="s">
        <v>30</v>
      </c>
      <c r="H42" s="26">
        <v>24.838000000000001</v>
      </c>
      <c r="I42" s="111">
        <v>24.838000000000001</v>
      </c>
      <c r="J42" s="115">
        <f t="shared" si="3"/>
        <v>100</v>
      </c>
    </row>
    <row r="43" spans="1:10" ht="15.75" x14ac:dyDescent="0.2">
      <c r="A43" s="117"/>
      <c r="B43" s="24" t="s">
        <v>42</v>
      </c>
      <c r="C43" s="20" t="s">
        <v>10</v>
      </c>
      <c r="D43" s="25" t="s">
        <v>12</v>
      </c>
      <c r="E43" s="25" t="s">
        <v>26</v>
      </c>
      <c r="F43" s="22" t="s">
        <v>43</v>
      </c>
      <c r="G43" s="23"/>
      <c r="H43" s="26">
        <f>H44+H60+H61</f>
        <v>30.624749999999999</v>
      </c>
      <c r="I43" s="26">
        <f>I44+I60+I61</f>
        <v>13.110520000000001</v>
      </c>
      <c r="J43" s="115">
        <f t="shared" ref="J43:J46" si="4">I43/H43*100</f>
        <v>42.810210695597526</v>
      </c>
    </row>
    <row r="44" spans="1:10" ht="25.5" x14ac:dyDescent="0.2">
      <c r="A44" s="117"/>
      <c r="B44" s="24" t="s">
        <v>21</v>
      </c>
      <c r="C44" s="20" t="s">
        <v>10</v>
      </c>
      <c r="D44" s="25" t="s">
        <v>12</v>
      </c>
      <c r="E44" s="25" t="s">
        <v>26</v>
      </c>
      <c r="F44" s="22" t="s">
        <v>43</v>
      </c>
      <c r="G44" s="23" t="s">
        <v>22</v>
      </c>
      <c r="H44" s="26">
        <v>23.5062</v>
      </c>
      <c r="I44" s="111">
        <v>11.709720000000001</v>
      </c>
      <c r="J44" s="115"/>
    </row>
    <row r="45" spans="1:10" ht="51" hidden="1" x14ac:dyDescent="0.2">
      <c r="A45" s="117"/>
      <c r="B45" s="24" t="s">
        <v>23</v>
      </c>
      <c r="C45" s="20" t="s">
        <v>10</v>
      </c>
      <c r="D45" s="25" t="s">
        <v>12</v>
      </c>
      <c r="E45" s="25" t="s">
        <v>26</v>
      </c>
      <c r="F45" s="22" t="s">
        <v>43</v>
      </c>
      <c r="G45" s="23" t="s">
        <v>47</v>
      </c>
      <c r="H45" s="26"/>
      <c r="I45" s="111"/>
      <c r="J45" s="115" t="e">
        <f t="shared" si="4"/>
        <v>#DIV/0!</v>
      </c>
    </row>
    <row r="46" spans="1:10" ht="15.75" hidden="1" x14ac:dyDescent="0.2">
      <c r="A46" s="117"/>
      <c r="B46" s="24" t="s">
        <v>29</v>
      </c>
      <c r="C46" s="20" t="s">
        <v>10</v>
      </c>
      <c r="D46" s="25" t="s">
        <v>12</v>
      </c>
      <c r="E46" s="25" t="s">
        <v>26</v>
      </c>
      <c r="F46" s="22" t="s">
        <v>43</v>
      </c>
      <c r="G46" s="23" t="s">
        <v>30</v>
      </c>
      <c r="H46" s="26">
        <v>178.89511999999999</v>
      </c>
      <c r="I46" s="111">
        <v>122.00596</v>
      </c>
      <c r="J46" s="115">
        <f t="shared" si="4"/>
        <v>68.19971388822681</v>
      </c>
    </row>
    <row r="47" spans="1:10" ht="15.75" hidden="1" x14ac:dyDescent="0.2">
      <c r="A47" s="117"/>
      <c r="B47" s="24" t="s">
        <v>42</v>
      </c>
      <c r="C47" s="20" t="s">
        <v>10</v>
      </c>
      <c r="D47" s="25" t="s">
        <v>12</v>
      </c>
      <c r="E47" s="25" t="s">
        <v>26</v>
      </c>
      <c r="F47" s="22" t="s">
        <v>43</v>
      </c>
      <c r="G47" s="23"/>
      <c r="H47" s="26">
        <f>H48+H49+H52+H53+H54+H50+H51</f>
        <v>0</v>
      </c>
      <c r="I47" s="111"/>
      <c r="J47" s="115" t="e">
        <f t="shared" si="0"/>
        <v>#DIV/0!</v>
      </c>
    </row>
    <row r="48" spans="1:10" ht="37.5" hidden="1" customHeight="1" x14ac:dyDescent="0.2">
      <c r="A48" s="117"/>
      <c r="B48" s="24" t="s">
        <v>21</v>
      </c>
      <c r="C48" s="20" t="s">
        <v>10</v>
      </c>
      <c r="D48" s="25" t="s">
        <v>12</v>
      </c>
      <c r="E48" s="25" t="s">
        <v>26</v>
      </c>
      <c r="F48" s="22" t="s">
        <v>43</v>
      </c>
      <c r="G48" s="23" t="s">
        <v>22</v>
      </c>
      <c r="H48" s="26"/>
      <c r="I48" s="111"/>
      <c r="J48" s="115" t="e">
        <f t="shared" si="0"/>
        <v>#DIV/0!</v>
      </c>
    </row>
    <row r="49" spans="1:10" ht="40.5" hidden="1" customHeight="1" x14ac:dyDescent="0.2">
      <c r="A49" s="117"/>
      <c r="B49" s="24" t="s">
        <v>23</v>
      </c>
      <c r="C49" s="20" t="s">
        <v>10</v>
      </c>
      <c r="D49" s="25" t="s">
        <v>12</v>
      </c>
      <c r="E49" s="25" t="s">
        <v>26</v>
      </c>
      <c r="F49" s="22" t="s">
        <v>43</v>
      </c>
      <c r="G49" s="23" t="s">
        <v>24</v>
      </c>
      <c r="H49" s="26"/>
      <c r="I49" s="111"/>
      <c r="J49" s="115" t="e">
        <f t="shared" si="0"/>
        <v>#DIV/0!</v>
      </c>
    </row>
    <row r="50" spans="1:10" ht="40.5" hidden="1" customHeight="1" x14ac:dyDescent="0.2">
      <c r="A50" s="117"/>
      <c r="B50" s="24" t="s">
        <v>21</v>
      </c>
      <c r="C50" s="20" t="s">
        <v>10</v>
      </c>
      <c r="D50" s="25" t="s">
        <v>12</v>
      </c>
      <c r="E50" s="25" t="s">
        <v>26</v>
      </c>
      <c r="F50" s="22" t="s">
        <v>43</v>
      </c>
      <c r="G50" s="23" t="s">
        <v>22</v>
      </c>
      <c r="H50" s="26"/>
      <c r="I50" s="111"/>
      <c r="J50" s="115" t="e">
        <f t="shared" si="0"/>
        <v>#DIV/0!</v>
      </c>
    </row>
    <row r="51" spans="1:10" ht="40.5" hidden="1" customHeight="1" x14ac:dyDescent="0.2">
      <c r="A51" s="117"/>
      <c r="B51" s="24" t="s">
        <v>27</v>
      </c>
      <c r="C51" s="20" t="s">
        <v>10</v>
      </c>
      <c r="D51" s="25" t="s">
        <v>12</v>
      </c>
      <c r="E51" s="25" t="s">
        <v>26</v>
      </c>
      <c r="F51" s="22" t="s">
        <v>43</v>
      </c>
      <c r="G51" s="23" t="s">
        <v>24</v>
      </c>
      <c r="H51" s="26"/>
      <c r="I51" s="111"/>
      <c r="J51" s="115" t="e">
        <f t="shared" si="0"/>
        <v>#DIV/0!</v>
      </c>
    </row>
    <row r="52" spans="1:10" ht="25.5" hidden="1" x14ac:dyDescent="0.2">
      <c r="A52" s="117"/>
      <c r="B52" s="24" t="s">
        <v>57</v>
      </c>
      <c r="C52" s="20" t="s">
        <v>10</v>
      </c>
      <c r="D52" s="25" t="s">
        <v>12</v>
      </c>
      <c r="E52" s="25" t="s">
        <v>26</v>
      </c>
      <c r="F52" s="22" t="s">
        <v>43</v>
      </c>
      <c r="G52" s="23" t="s">
        <v>58</v>
      </c>
      <c r="H52" s="26"/>
      <c r="I52" s="111"/>
      <c r="J52" s="115" t="e">
        <f t="shared" si="0"/>
        <v>#DIV/0!</v>
      </c>
    </row>
    <row r="53" spans="1:10" ht="38.25" hidden="1" x14ac:dyDescent="0.2">
      <c r="A53" s="117"/>
      <c r="B53" s="24" t="s">
        <v>56</v>
      </c>
      <c r="C53" s="20" t="s">
        <v>10</v>
      </c>
      <c r="D53" s="25" t="s">
        <v>12</v>
      </c>
      <c r="E53" s="25" t="s">
        <v>26</v>
      </c>
      <c r="F53" s="22" t="s">
        <v>43</v>
      </c>
      <c r="G53" s="23" t="s">
        <v>30</v>
      </c>
      <c r="H53" s="26"/>
      <c r="I53" s="111"/>
      <c r="J53" s="115" t="e">
        <f t="shared" si="0"/>
        <v>#DIV/0!</v>
      </c>
    </row>
    <row r="54" spans="1:10" ht="15.75" hidden="1" x14ac:dyDescent="0.2">
      <c r="A54" s="117"/>
      <c r="B54" s="24" t="s">
        <v>31</v>
      </c>
      <c r="C54" s="20" t="s">
        <v>10</v>
      </c>
      <c r="D54" s="25" t="s">
        <v>12</v>
      </c>
      <c r="E54" s="25" t="s">
        <v>26</v>
      </c>
      <c r="F54" s="22" t="s">
        <v>43</v>
      </c>
      <c r="G54" s="23" t="s">
        <v>32</v>
      </c>
      <c r="H54" s="26"/>
      <c r="I54" s="111"/>
      <c r="J54" s="115" t="e">
        <f t="shared" si="0"/>
        <v>#DIV/0!</v>
      </c>
    </row>
    <row r="55" spans="1:10" ht="51" hidden="1" x14ac:dyDescent="0.2">
      <c r="A55" s="117"/>
      <c r="B55" s="19" t="s">
        <v>59</v>
      </c>
      <c r="C55" s="20" t="s">
        <v>10</v>
      </c>
      <c r="D55" s="25" t="s">
        <v>12</v>
      </c>
      <c r="E55" s="25" t="s">
        <v>26</v>
      </c>
      <c r="F55" s="22"/>
      <c r="G55" s="23"/>
      <c r="H55" s="11">
        <v>0</v>
      </c>
      <c r="I55" s="111"/>
      <c r="J55" s="115" t="e">
        <f t="shared" si="0"/>
        <v>#DIV/0!</v>
      </c>
    </row>
    <row r="56" spans="1:10" ht="60" hidden="1" x14ac:dyDescent="0.2">
      <c r="A56" s="117"/>
      <c r="B56" s="29" t="s">
        <v>60</v>
      </c>
      <c r="C56" s="20" t="s">
        <v>10</v>
      </c>
      <c r="D56" s="25" t="s">
        <v>12</v>
      </c>
      <c r="E56" s="25" t="s">
        <v>26</v>
      </c>
      <c r="F56" s="30" t="s">
        <v>61</v>
      </c>
      <c r="G56" s="31"/>
      <c r="H56" s="11">
        <f>H57</f>
        <v>202.572</v>
      </c>
      <c r="I56" s="111"/>
      <c r="J56" s="115">
        <f t="shared" si="0"/>
        <v>0</v>
      </c>
    </row>
    <row r="57" spans="1:10" ht="15.75" hidden="1" x14ac:dyDescent="0.2">
      <c r="A57" s="117"/>
      <c r="B57" s="29" t="s">
        <v>62</v>
      </c>
      <c r="C57" s="20" t="s">
        <v>10</v>
      </c>
      <c r="D57" s="25" t="s">
        <v>12</v>
      </c>
      <c r="E57" s="25" t="s">
        <v>26</v>
      </c>
      <c r="F57" s="30" t="s">
        <v>61</v>
      </c>
      <c r="G57" s="30" t="s">
        <v>63</v>
      </c>
      <c r="H57" s="11">
        <v>202.572</v>
      </c>
      <c r="I57" s="111"/>
      <c r="J57" s="115">
        <f t="shared" si="0"/>
        <v>0</v>
      </c>
    </row>
    <row r="58" spans="1:10" ht="39.75" hidden="1" customHeight="1" x14ac:dyDescent="0.2">
      <c r="A58" s="117"/>
      <c r="B58" s="32" t="s">
        <v>64</v>
      </c>
      <c r="C58" s="20" t="s">
        <v>10</v>
      </c>
      <c r="D58" s="25" t="s">
        <v>12</v>
      </c>
      <c r="E58" s="25" t="s">
        <v>26</v>
      </c>
      <c r="F58" s="30" t="s">
        <v>65</v>
      </c>
      <c r="G58" s="33"/>
      <c r="H58" s="11">
        <f>H59</f>
        <v>9.8810000000000002</v>
      </c>
      <c r="I58" s="111"/>
      <c r="J58" s="115">
        <f t="shared" si="0"/>
        <v>0</v>
      </c>
    </row>
    <row r="59" spans="1:10" ht="40.5" hidden="1" customHeight="1" x14ac:dyDescent="0.2">
      <c r="A59" s="117"/>
      <c r="B59" s="32" t="s">
        <v>66</v>
      </c>
      <c r="C59" s="20" t="s">
        <v>10</v>
      </c>
      <c r="D59" s="25" t="s">
        <v>12</v>
      </c>
      <c r="E59" s="25" t="s">
        <v>26</v>
      </c>
      <c r="F59" s="33" t="s">
        <v>65</v>
      </c>
      <c r="G59" s="33" t="s">
        <v>63</v>
      </c>
      <c r="H59" s="11">
        <v>9.8810000000000002</v>
      </c>
      <c r="I59" s="111"/>
      <c r="J59" s="115">
        <f t="shared" si="0"/>
        <v>0</v>
      </c>
    </row>
    <row r="60" spans="1:10" ht="49.5" customHeight="1" x14ac:dyDescent="0.2">
      <c r="A60" s="117"/>
      <c r="B60" s="24" t="s">
        <v>23</v>
      </c>
      <c r="C60" s="20" t="s">
        <v>10</v>
      </c>
      <c r="D60" s="25" t="s">
        <v>12</v>
      </c>
      <c r="E60" s="25" t="s">
        <v>26</v>
      </c>
      <c r="F60" s="22" t="s">
        <v>43</v>
      </c>
      <c r="G60" s="23" t="s">
        <v>24</v>
      </c>
      <c r="H60" s="26">
        <v>7.0988699999999998</v>
      </c>
      <c r="I60" s="26">
        <v>1.3811599999999999</v>
      </c>
      <c r="J60" s="115">
        <f t="shared" si="0"/>
        <v>19.456054273426616</v>
      </c>
    </row>
    <row r="61" spans="1:10" ht="32.25" customHeight="1" x14ac:dyDescent="0.2">
      <c r="A61" s="117"/>
      <c r="B61" s="24" t="s">
        <v>53</v>
      </c>
      <c r="C61" s="20" t="s">
        <v>10</v>
      </c>
      <c r="D61" s="25" t="s">
        <v>12</v>
      </c>
      <c r="E61" s="25" t="s">
        <v>26</v>
      </c>
      <c r="F61" s="22" t="s">
        <v>43</v>
      </c>
      <c r="G61" s="23" t="s">
        <v>30</v>
      </c>
      <c r="H61" s="26">
        <v>1.968E-2</v>
      </c>
      <c r="I61" s="111">
        <v>1.9640000000000001E-2</v>
      </c>
      <c r="J61" s="115">
        <f t="shared" si="0"/>
        <v>99.796747967479689</v>
      </c>
    </row>
    <row r="62" spans="1:10" ht="61.5" customHeight="1" x14ac:dyDescent="0.2">
      <c r="A62" s="117"/>
      <c r="B62" s="19" t="s">
        <v>59</v>
      </c>
      <c r="C62" s="20" t="s">
        <v>10</v>
      </c>
      <c r="D62" s="34" t="s">
        <v>12</v>
      </c>
      <c r="E62" s="34" t="s">
        <v>68</v>
      </c>
      <c r="F62" s="22"/>
      <c r="G62" s="23"/>
      <c r="H62" s="11">
        <f>H63</f>
        <v>276.52</v>
      </c>
      <c r="I62" s="11">
        <f>I63</f>
        <v>276.52</v>
      </c>
      <c r="J62" s="115">
        <f t="shared" si="0"/>
        <v>100</v>
      </c>
    </row>
    <row r="63" spans="1:10" ht="26.25" customHeight="1" x14ac:dyDescent="0.2">
      <c r="A63" s="117"/>
      <c r="B63" s="24" t="s">
        <v>15</v>
      </c>
      <c r="C63" s="20" t="s">
        <v>10</v>
      </c>
      <c r="D63" s="25" t="s">
        <v>12</v>
      </c>
      <c r="E63" s="25" t="s">
        <v>68</v>
      </c>
      <c r="F63" s="22" t="s">
        <v>16</v>
      </c>
      <c r="G63" s="33"/>
      <c r="H63" s="26">
        <f>H64</f>
        <v>276.52</v>
      </c>
      <c r="I63" s="26">
        <f>I64</f>
        <v>276.52</v>
      </c>
      <c r="J63" s="115">
        <f t="shared" si="0"/>
        <v>100</v>
      </c>
    </row>
    <row r="64" spans="1:10" ht="15" customHeight="1" x14ac:dyDescent="0.2">
      <c r="A64" s="117"/>
      <c r="B64" s="24" t="s">
        <v>17</v>
      </c>
      <c r="C64" s="20" t="s">
        <v>10</v>
      </c>
      <c r="D64" s="25" t="s">
        <v>12</v>
      </c>
      <c r="E64" s="25" t="s">
        <v>68</v>
      </c>
      <c r="F64" s="22" t="s">
        <v>18</v>
      </c>
      <c r="G64" s="33"/>
      <c r="H64" s="26">
        <f>H65+H67</f>
        <v>276.52</v>
      </c>
      <c r="I64" s="26">
        <f>I65+I67</f>
        <v>276.52</v>
      </c>
      <c r="J64" s="115">
        <f t="shared" si="0"/>
        <v>100</v>
      </c>
    </row>
    <row r="65" spans="1:10" ht="28.5" customHeight="1" x14ac:dyDescent="0.2">
      <c r="A65" s="117"/>
      <c r="B65" s="28" t="s">
        <v>69</v>
      </c>
      <c r="C65" s="35">
        <v>991</v>
      </c>
      <c r="D65" s="25" t="s">
        <v>12</v>
      </c>
      <c r="E65" s="25" t="s">
        <v>68</v>
      </c>
      <c r="F65" s="22" t="s">
        <v>70</v>
      </c>
      <c r="G65" s="23"/>
      <c r="H65" s="36">
        <f>H66</f>
        <v>266.63900000000001</v>
      </c>
      <c r="I65" s="36">
        <f>I66</f>
        <v>266.63900000000001</v>
      </c>
      <c r="J65" s="115">
        <f t="shared" si="0"/>
        <v>100</v>
      </c>
    </row>
    <row r="66" spans="1:10" ht="18.75" customHeight="1" x14ac:dyDescent="0.2">
      <c r="A66" s="117"/>
      <c r="B66" s="24" t="s">
        <v>62</v>
      </c>
      <c r="C66" s="35">
        <v>991</v>
      </c>
      <c r="D66" s="25" t="s">
        <v>12</v>
      </c>
      <c r="E66" s="25" t="s">
        <v>68</v>
      </c>
      <c r="F66" s="22" t="s">
        <v>70</v>
      </c>
      <c r="G66" s="23" t="s">
        <v>63</v>
      </c>
      <c r="H66" s="36">
        <v>266.63900000000001</v>
      </c>
      <c r="I66" s="111">
        <v>266.63900000000001</v>
      </c>
      <c r="J66" s="115">
        <f t="shared" si="0"/>
        <v>100</v>
      </c>
    </row>
    <row r="67" spans="1:10" ht="29.25" customHeight="1" x14ac:dyDescent="0.2">
      <c r="A67" s="117"/>
      <c r="B67" s="24" t="s">
        <v>71</v>
      </c>
      <c r="C67" s="35">
        <v>991</v>
      </c>
      <c r="D67" s="25" t="s">
        <v>12</v>
      </c>
      <c r="E67" s="25" t="s">
        <v>68</v>
      </c>
      <c r="F67" s="22" t="s">
        <v>72</v>
      </c>
      <c r="G67" s="23"/>
      <c r="H67" s="36">
        <f>H68</f>
        <v>9.8810000000000002</v>
      </c>
      <c r="I67" s="36">
        <f>I68</f>
        <v>9.8810000000000002</v>
      </c>
      <c r="J67" s="115">
        <f t="shared" si="0"/>
        <v>100</v>
      </c>
    </row>
    <row r="68" spans="1:10" ht="15" customHeight="1" x14ac:dyDescent="0.2">
      <c r="A68" s="117"/>
      <c r="B68" s="24" t="s">
        <v>62</v>
      </c>
      <c r="C68" s="35">
        <v>991</v>
      </c>
      <c r="D68" s="25" t="s">
        <v>12</v>
      </c>
      <c r="E68" s="25" t="s">
        <v>68</v>
      </c>
      <c r="F68" s="22" t="s">
        <v>72</v>
      </c>
      <c r="G68" s="23" t="s">
        <v>63</v>
      </c>
      <c r="H68" s="36">
        <v>9.8810000000000002</v>
      </c>
      <c r="I68" s="111">
        <v>9.8810000000000002</v>
      </c>
      <c r="J68" s="115">
        <f t="shared" si="0"/>
        <v>100</v>
      </c>
    </row>
    <row r="69" spans="1:10" ht="14.25" x14ac:dyDescent="0.2">
      <c r="A69" s="117"/>
      <c r="B69" s="19" t="s">
        <v>73</v>
      </c>
      <c r="C69" s="22" t="s">
        <v>10</v>
      </c>
      <c r="D69" s="34" t="s">
        <v>12</v>
      </c>
      <c r="E69" s="34" t="s">
        <v>74</v>
      </c>
      <c r="F69" s="37"/>
      <c r="G69" s="37"/>
      <c r="H69" s="38">
        <f t="shared" ref="H69:I72" si="5">H70</f>
        <v>1</v>
      </c>
      <c r="I69" s="38">
        <f t="shared" si="5"/>
        <v>0</v>
      </c>
      <c r="J69" s="115">
        <f t="shared" si="0"/>
        <v>0</v>
      </c>
    </row>
    <row r="70" spans="1:10" ht="25.5" x14ac:dyDescent="0.2">
      <c r="A70" s="117"/>
      <c r="B70" s="24" t="s">
        <v>15</v>
      </c>
      <c r="C70" s="20" t="s">
        <v>10</v>
      </c>
      <c r="D70" s="22" t="s">
        <v>12</v>
      </c>
      <c r="E70" s="22" t="s">
        <v>74</v>
      </c>
      <c r="F70" s="22" t="s">
        <v>16</v>
      </c>
      <c r="G70" s="37"/>
      <c r="H70" s="39">
        <f t="shared" si="5"/>
        <v>1</v>
      </c>
      <c r="I70" s="39">
        <f t="shared" si="5"/>
        <v>0</v>
      </c>
      <c r="J70" s="115">
        <f t="shared" si="0"/>
        <v>0</v>
      </c>
    </row>
    <row r="71" spans="1:10" x14ac:dyDescent="0.2">
      <c r="A71" s="117"/>
      <c r="B71" s="24" t="s">
        <v>17</v>
      </c>
      <c r="C71" s="20" t="s">
        <v>10</v>
      </c>
      <c r="D71" s="22" t="s">
        <v>12</v>
      </c>
      <c r="E71" s="22" t="s">
        <v>74</v>
      </c>
      <c r="F71" s="22" t="s">
        <v>18</v>
      </c>
      <c r="G71" s="37"/>
      <c r="H71" s="39">
        <f t="shared" si="5"/>
        <v>1</v>
      </c>
      <c r="I71" s="39">
        <f t="shared" si="5"/>
        <v>0</v>
      </c>
      <c r="J71" s="115">
        <f t="shared" si="0"/>
        <v>0</v>
      </c>
    </row>
    <row r="72" spans="1:10" x14ac:dyDescent="0.2">
      <c r="A72" s="117"/>
      <c r="B72" s="24" t="s">
        <v>28</v>
      </c>
      <c r="C72" s="22" t="s">
        <v>10</v>
      </c>
      <c r="D72" s="22" t="s">
        <v>12</v>
      </c>
      <c r="E72" s="22" t="s">
        <v>74</v>
      </c>
      <c r="F72" s="22" t="s">
        <v>75</v>
      </c>
      <c r="G72" s="22"/>
      <c r="H72" s="39">
        <f t="shared" si="5"/>
        <v>1</v>
      </c>
      <c r="I72" s="39">
        <f t="shared" si="5"/>
        <v>0</v>
      </c>
      <c r="J72" s="115">
        <f t="shared" si="0"/>
        <v>0</v>
      </c>
    </row>
    <row r="73" spans="1:10" x14ac:dyDescent="0.2">
      <c r="A73" s="117"/>
      <c r="B73" s="24" t="s">
        <v>76</v>
      </c>
      <c r="C73" s="22" t="s">
        <v>10</v>
      </c>
      <c r="D73" s="22" t="s">
        <v>12</v>
      </c>
      <c r="E73" s="22" t="s">
        <v>74</v>
      </c>
      <c r="F73" s="22" t="s">
        <v>75</v>
      </c>
      <c r="G73" s="22" t="s">
        <v>77</v>
      </c>
      <c r="H73" s="40">
        <v>1</v>
      </c>
      <c r="I73" s="111">
        <v>0</v>
      </c>
      <c r="J73" s="115">
        <f t="shared" si="0"/>
        <v>0</v>
      </c>
    </row>
    <row r="74" spans="1:10" ht="14.25" hidden="1" x14ac:dyDescent="0.2">
      <c r="A74" s="117"/>
      <c r="B74" s="19" t="s">
        <v>78</v>
      </c>
      <c r="C74" s="22" t="s">
        <v>10</v>
      </c>
      <c r="D74" s="34" t="s">
        <v>12</v>
      </c>
      <c r="E74" s="34" t="s">
        <v>79</v>
      </c>
      <c r="F74" s="22"/>
      <c r="G74" s="22"/>
      <c r="H74" s="41"/>
      <c r="I74" s="111"/>
      <c r="J74" s="115" t="e">
        <f t="shared" si="0"/>
        <v>#DIV/0!</v>
      </c>
    </row>
    <row r="75" spans="1:10" ht="25.5" hidden="1" x14ac:dyDescent="0.2">
      <c r="A75" s="117"/>
      <c r="B75" s="24" t="s">
        <v>15</v>
      </c>
      <c r="C75" s="20" t="s">
        <v>10</v>
      </c>
      <c r="D75" s="22" t="s">
        <v>12</v>
      </c>
      <c r="E75" s="22" t="s">
        <v>79</v>
      </c>
      <c r="F75" s="22" t="s">
        <v>16</v>
      </c>
      <c r="G75" s="22"/>
      <c r="H75" s="40"/>
      <c r="I75" s="111"/>
      <c r="J75" s="115" t="e">
        <f t="shared" si="0"/>
        <v>#DIV/0!</v>
      </c>
    </row>
    <row r="76" spans="1:10" hidden="1" x14ac:dyDescent="0.2">
      <c r="A76" s="117"/>
      <c r="B76" s="24" t="s">
        <v>17</v>
      </c>
      <c r="C76" s="20" t="s">
        <v>10</v>
      </c>
      <c r="D76" s="22" t="s">
        <v>12</v>
      </c>
      <c r="E76" s="22" t="s">
        <v>79</v>
      </c>
      <c r="F76" s="22" t="s">
        <v>18</v>
      </c>
      <c r="G76" s="22"/>
      <c r="H76" s="40"/>
      <c r="I76" s="111"/>
      <c r="J76" s="115" t="e">
        <f t="shared" si="0"/>
        <v>#DIV/0!</v>
      </c>
    </row>
    <row r="77" spans="1:10" hidden="1" x14ac:dyDescent="0.2">
      <c r="A77" s="117"/>
      <c r="B77" s="24" t="s">
        <v>19</v>
      </c>
      <c r="C77" s="20" t="s">
        <v>10</v>
      </c>
      <c r="D77" s="22" t="s">
        <v>12</v>
      </c>
      <c r="E77" s="22" t="s">
        <v>79</v>
      </c>
      <c r="F77" s="22" t="s">
        <v>20</v>
      </c>
      <c r="G77" s="22"/>
      <c r="H77" s="40"/>
      <c r="I77" s="111"/>
      <c r="J77" s="115" t="e">
        <f t="shared" ref="J77:J139" si="6">I77/H77*100</f>
        <v>#DIV/0!</v>
      </c>
    </row>
    <row r="78" spans="1:10" ht="25.5" hidden="1" x14ac:dyDescent="0.2">
      <c r="A78" s="117"/>
      <c r="B78" s="24" t="s">
        <v>80</v>
      </c>
      <c r="C78" s="20" t="s">
        <v>10</v>
      </c>
      <c r="D78" s="22" t="s">
        <v>12</v>
      </c>
      <c r="E78" s="22" t="s">
        <v>79</v>
      </c>
      <c r="F78" s="22" t="s">
        <v>20</v>
      </c>
      <c r="G78" s="22" t="s">
        <v>45</v>
      </c>
      <c r="H78" s="40"/>
      <c r="I78" s="111"/>
      <c r="J78" s="115" t="e">
        <f t="shared" si="6"/>
        <v>#DIV/0!</v>
      </c>
    </row>
    <row r="79" spans="1:10" ht="51" hidden="1" x14ac:dyDescent="0.2">
      <c r="A79" s="117"/>
      <c r="B79" s="24" t="s">
        <v>81</v>
      </c>
      <c r="C79" s="20" t="s">
        <v>10</v>
      </c>
      <c r="D79" s="22" t="s">
        <v>12</v>
      </c>
      <c r="E79" s="22" t="s">
        <v>79</v>
      </c>
      <c r="F79" s="22" t="s">
        <v>20</v>
      </c>
      <c r="G79" s="22" t="s">
        <v>47</v>
      </c>
      <c r="H79" s="40"/>
      <c r="I79" s="111"/>
      <c r="J79" s="115" t="e">
        <f t="shared" si="6"/>
        <v>#DIV/0!</v>
      </c>
    </row>
    <row r="80" spans="1:10" ht="20.25" hidden="1" customHeight="1" x14ac:dyDescent="0.2">
      <c r="A80" s="117"/>
      <c r="B80" s="24" t="s">
        <v>82</v>
      </c>
      <c r="C80" s="22" t="s">
        <v>10</v>
      </c>
      <c r="D80" s="22" t="s">
        <v>12</v>
      </c>
      <c r="E80" s="22" t="s">
        <v>79</v>
      </c>
      <c r="F80" s="22" t="s">
        <v>83</v>
      </c>
      <c r="G80" s="22"/>
      <c r="H80" s="41"/>
      <c r="I80" s="111"/>
      <c r="J80" s="115" t="e">
        <f t="shared" si="6"/>
        <v>#DIV/0!</v>
      </c>
    </row>
    <row r="81" spans="1:10" ht="24.75" hidden="1" customHeight="1" x14ac:dyDescent="0.2">
      <c r="A81" s="117"/>
      <c r="B81" s="24" t="s">
        <v>80</v>
      </c>
      <c r="C81" s="22" t="s">
        <v>10</v>
      </c>
      <c r="D81" s="22" t="s">
        <v>12</v>
      </c>
      <c r="E81" s="22" t="s">
        <v>79</v>
      </c>
      <c r="F81" s="22" t="s">
        <v>83</v>
      </c>
      <c r="G81" s="22" t="s">
        <v>45</v>
      </c>
      <c r="H81" s="40"/>
      <c r="I81" s="111"/>
      <c r="J81" s="115" t="e">
        <f t="shared" si="6"/>
        <v>#DIV/0!</v>
      </c>
    </row>
    <row r="82" spans="1:10" ht="38.25" hidden="1" customHeight="1" x14ac:dyDescent="0.2">
      <c r="A82" s="117"/>
      <c r="B82" s="24" t="s">
        <v>81</v>
      </c>
      <c r="C82" s="22" t="s">
        <v>10</v>
      </c>
      <c r="D82" s="22" t="s">
        <v>12</v>
      </c>
      <c r="E82" s="22" t="s">
        <v>79</v>
      </c>
      <c r="F82" s="22" t="s">
        <v>83</v>
      </c>
      <c r="G82" s="22" t="s">
        <v>47</v>
      </c>
      <c r="H82" s="40"/>
      <c r="I82" s="111"/>
      <c r="J82" s="115" t="e">
        <f t="shared" si="6"/>
        <v>#DIV/0!</v>
      </c>
    </row>
    <row r="83" spans="1:10" ht="38.25" hidden="1" x14ac:dyDescent="0.2">
      <c r="A83" s="117"/>
      <c r="B83" s="24" t="s">
        <v>56</v>
      </c>
      <c r="C83" s="22" t="s">
        <v>10</v>
      </c>
      <c r="D83" s="22" t="s">
        <v>12</v>
      </c>
      <c r="E83" s="22" t="s">
        <v>79</v>
      </c>
      <c r="F83" s="22" t="s">
        <v>83</v>
      </c>
      <c r="G83" s="22" t="s">
        <v>30</v>
      </c>
      <c r="H83" s="40"/>
      <c r="I83" s="111"/>
      <c r="J83" s="115" t="e">
        <f t="shared" si="6"/>
        <v>#DIV/0!</v>
      </c>
    </row>
    <row r="84" spans="1:10" ht="51" hidden="1" x14ac:dyDescent="0.2">
      <c r="A84" s="117"/>
      <c r="B84" s="42" t="s">
        <v>84</v>
      </c>
      <c r="C84" s="43" t="s">
        <v>10</v>
      </c>
      <c r="D84" s="43" t="s">
        <v>12</v>
      </c>
      <c r="E84" s="43" t="s">
        <v>79</v>
      </c>
      <c r="F84" s="43" t="s">
        <v>55</v>
      </c>
      <c r="G84" s="44"/>
      <c r="H84" s="40"/>
      <c r="I84" s="111"/>
      <c r="J84" s="115" t="e">
        <f t="shared" si="6"/>
        <v>#DIV/0!</v>
      </c>
    </row>
    <row r="85" spans="1:10" ht="38.25" hidden="1" x14ac:dyDescent="0.2">
      <c r="A85" s="117"/>
      <c r="B85" s="24" t="s">
        <v>56</v>
      </c>
      <c r="C85" s="43" t="s">
        <v>10</v>
      </c>
      <c r="D85" s="43" t="s">
        <v>12</v>
      </c>
      <c r="E85" s="43" t="s">
        <v>79</v>
      </c>
      <c r="F85" s="43" t="s">
        <v>55</v>
      </c>
      <c r="G85" s="43" t="s">
        <v>30</v>
      </c>
      <c r="H85" s="45"/>
      <c r="I85" s="111"/>
      <c r="J85" s="115" t="e">
        <f t="shared" si="6"/>
        <v>#DIV/0!</v>
      </c>
    </row>
    <row r="86" spans="1:10" hidden="1" x14ac:dyDescent="0.2">
      <c r="A86" s="117"/>
      <c r="B86" s="24" t="s">
        <v>85</v>
      </c>
      <c r="C86" s="43" t="s">
        <v>10</v>
      </c>
      <c r="D86" s="43" t="s">
        <v>12</v>
      </c>
      <c r="E86" s="43" t="s">
        <v>79</v>
      </c>
      <c r="F86" s="43" t="s">
        <v>55</v>
      </c>
      <c r="G86" s="43" t="s">
        <v>86</v>
      </c>
      <c r="H86" s="45"/>
      <c r="I86" s="111"/>
      <c r="J86" s="115" t="e">
        <f t="shared" si="6"/>
        <v>#DIV/0!</v>
      </c>
    </row>
    <row r="87" spans="1:10" ht="38.25" hidden="1" x14ac:dyDescent="0.2">
      <c r="A87" s="117"/>
      <c r="B87" s="24" t="s">
        <v>87</v>
      </c>
      <c r="C87" s="35">
        <v>991</v>
      </c>
      <c r="D87" s="22" t="s">
        <v>12</v>
      </c>
      <c r="E87" s="22" t="s">
        <v>79</v>
      </c>
      <c r="F87" s="22" t="s">
        <v>88</v>
      </c>
      <c r="G87" s="22"/>
      <c r="H87" s="46"/>
      <c r="I87" s="111"/>
      <c r="J87" s="115" t="e">
        <f t="shared" si="6"/>
        <v>#DIV/0!</v>
      </c>
    </row>
    <row r="88" spans="1:10" hidden="1" x14ac:dyDescent="0.2">
      <c r="A88" s="117"/>
      <c r="B88" s="24" t="s">
        <v>62</v>
      </c>
      <c r="C88" s="35">
        <v>991</v>
      </c>
      <c r="D88" s="22" t="s">
        <v>12</v>
      </c>
      <c r="E88" s="22" t="s">
        <v>79</v>
      </c>
      <c r="F88" s="22" t="s">
        <v>88</v>
      </c>
      <c r="G88" s="22" t="s">
        <v>63</v>
      </c>
      <c r="H88" s="26"/>
      <c r="I88" s="111"/>
      <c r="J88" s="115" t="e">
        <f t="shared" si="6"/>
        <v>#DIV/0!</v>
      </c>
    </row>
    <row r="89" spans="1:10" s="12" customFormat="1" x14ac:dyDescent="0.2">
      <c r="A89" s="117"/>
      <c r="B89" s="19" t="s">
        <v>78</v>
      </c>
      <c r="C89" s="47">
        <v>991</v>
      </c>
      <c r="D89" s="37" t="s">
        <v>12</v>
      </c>
      <c r="E89" s="37" t="s">
        <v>79</v>
      </c>
      <c r="F89" s="37"/>
      <c r="G89" s="37"/>
      <c r="H89" s="11">
        <f>H90</f>
        <v>660.02674000000002</v>
      </c>
      <c r="I89" s="11">
        <f>I90</f>
        <v>554.12580000000003</v>
      </c>
      <c r="J89" s="115">
        <f t="shared" si="6"/>
        <v>83.955053093757996</v>
      </c>
    </row>
    <row r="90" spans="1:10" ht="25.5" x14ac:dyDescent="0.2">
      <c r="A90" s="117"/>
      <c r="B90" s="24" t="s">
        <v>15</v>
      </c>
      <c r="C90" s="35">
        <v>991</v>
      </c>
      <c r="D90" s="22" t="s">
        <v>12</v>
      </c>
      <c r="E90" s="22" t="s">
        <v>79</v>
      </c>
      <c r="F90" s="22" t="s">
        <v>16</v>
      </c>
      <c r="G90" s="22"/>
      <c r="H90" s="26">
        <f>H91</f>
        <v>660.02674000000002</v>
      </c>
      <c r="I90" s="26">
        <f>I91</f>
        <v>554.12580000000003</v>
      </c>
      <c r="J90" s="115">
        <f t="shared" si="6"/>
        <v>83.955053093757996</v>
      </c>
    </row>
    <row r="91" spans="1:10" x14ac:dyDescent="0.2">
      <c r="A91" s="117"/>
      <c r="B91" s="24" t="s">
        <v>17</v>
      </c>
      <c r="C91" s="35">
        <v>991</v>
      </c>
      <c r="D91" s="22" t="s">
        <v>12</v>
      </c>
      <c r="E91" s="22" t="s">
        <v>79</v>
      </c>
      <c r="F91" s="22" t="s">
        <v>18</v>
      </c>
      <c r="G91" s="22"/>
      <c r="H91" s="26">
        <f>H94+H96+H99+H102</f>
        <v>660.02674000000002</v>
      </c>
      <c r="I91" s="26">
        <f>I94+I96+I99+I102</f>
        <v>554.12580000000003</v>
      </c>
      <c r="J91" s="115">
        <f t="shared" si="6"/>
        <v>83.955053093757996</v>
      </c>
    </row>
    <row r="92" spans="1:10" ht="51" hidden="1" x14ac:dyDescent="0.2">
      <c r="A92" s="117"/>
      <c r="B92" s="24" t="s">
        <v>54</v>
      </c>
      <c r="C92" s="35">
        <v>991</v>
      </c>
      <c r="D92" s="22" t="s">
        <v>12</v>
      </c>
      <c r="E92" s="22" t="s">
        <v>79</v>
      </c>
      <c r="F92" s="22" t="s">
        <v>55</v>
      </c>
      <c r="G92" s="22"/>
      <c r="H92" s="26">
        <f>H93</f>
        <v>0</v>
      </c>
      <c r="I92" s="26">
        <f>I93</f>
        <v>1</v>
      </c>
      <c r="J92" s="115" t="e">
        <f t="shared" si="6"/>
        <v>#DIV/0!</v>
      </c>
    </row>
    <row r="93" spans="1:10" hidden="1" x14ac:dyDescent="0.2">
      <c r="A93" s="117"/>
      <c r="B93" s="24" t="s">
        <v>53</v>
      </c>
      <c r="C93" s="35">
        <v>991</v>
      </c>
      <c r="D93" s="22" t="s">
        <v>12</v>
      </c>
      <c r="E93" s="22" t="s">
        <v>79</v>
      </c>
      <c r="F93" s="22" t="s">
        <v>55</v>
      </c>
      <c r="G93" s="22" t="s">
        <v>30</v>
      </c>
      <c r="H93" s="26">
        <v>0</v>
      </c>
      <c r="I93" s="26">
        <v>1</v>
      </c>
      <c r="J93" s="115" t="e">
        <f t="shared" si="6"/>
        <v>#DIV/0!</v>
      </c>
    </row>
    <row r="94" spans="1:10" ht="51" x14ac:dyDescent="0.2">
      <c r="A94" s="117"/>
      <c r="B94" s="24" t="s">
        <v>67</v>
      </c>
      <c r="C94" s="35">
        <v>991</v>
      </c>
      <c r="D94" s="22" t="s">
        <v>12</v>
      </c>
      <c r="E94" s="22" t="s">
        <v>79</v>
      </c>
      <c r="F94" s="22" t="s">
        <v>55</v>
      </c>
      <c r="G94" s="22"/>
      <c r="H94" s="26">
        <f>H95</f>
        <v>9.4401200000000003</v>
      </c>
      <c r="I94" s="26">
        <f>I95</f>
        <v>9.4401200000000003</v>
      </c>
      <c r="J94" s="115">
        <f t="shared" si="6"/>
        <v>100</v>
      </c>
    </row>
    <row r="95" spans="1:10" x14ac:dyDescent="0.2">
      <c r="A95" s="117"/>
      <c r="B95" s="24" t="s">
        <v>53</v>
      </c>
      <c r="C95" s="35">
        <v>991</v>
      </c>
      <c r="D95" s="22" t="s">
        <v>12</v>
      </c>
      <c r="E95" s="22" t="s">
        <v>79</v>
      </c>
      <c r="F95" s="22" t="s">
        <v>55</v>
      </c>
      <c r="G95" s="22" t="s">
        <v>30</v>
      </c>
      <c r="H95" s="26">
        <v>9.4401200000000003</v>
      </c>
      <c r="I95" s="111">
        <v>9.4401200000000003</v>
      </c>
      <c r="J95" s="115">
        <f t="shared" si="6"/>
        <v>100</v>
      </c>
    </row>
    <row r="96" spans="1:10" ht="12.75" customHeight="1" x14ac:dyDescent="0.2">
      <c r="A96" s="117"/>
      <c r="B96" s="48" t="s">
        <v>28</v>
      </c>
      <c r="C96" s="22" t="s">
        <v>10</v>
      </c>
      <c r="D96" s="22" t="s">
        <v>12</v>
      </c>
      <c r="E96" s="22" t="s">
        <v>79</v>
      </c>
      <c r="F96" s="49" t="s">
        <v>75</v>
      </c>
      <c r="G96" s="49"/>
      <c r="H96" s="39">
        <f>H97+H98</f>
        <v>51</v>
      </c>
      <c r="I96" s="39">
        <f>I97+I98</f>
        <v>51</v>
      </c>
      <c r="J96" s="115">
        <f t="shared" si="6"/>
        <v>100</v>
      </c>
    </row>
    <row r="97" spans="1:10" ht="14.25" customHeight="1" x14ac:dyDescent="0.2">
      <c r="A97" s="117"/>
      <c r="B97" s="48" t="s">
        <v>44</v>
      </c>
      <c r="C97" s="22" t="s">
        <v>10</v>
      </c>
      <c r="D97" s="22" t="s">
        <v>12</v>
      </c>
      <c r="E97" s="22" t="s">
        <v>79</v>
      </c>
      <c r="F97" s="49" t="s">
        <v>75</v>
      </c>
      <c r="G97" s="49" t="s">
        <v>45</v>
      </c>
      <c r="H97" s="39">
        <v>39.170999999999999</v>
      </c>
      <c r="I97" s="111">
        <v>39.170999999999999</v>
      </c>
      <c r="J97" s="115">
        <f t="shared" si="6"/>
        <v>100</v>
      </c>
    </row>
    <row r="98" spans="1:10" ht="44.25" customHeight="1" x14ac:dyDescent="0.2">
      <c r="A98" s="117"/>
      <c r="B98" s="48" t="s">
        <v>46</v>
      </c>
      <c r="C98" s="22" t="s">
        <v>10</v>
      </c>
      <c r="D98" s="22" t="s">
        <v>12</v>
      </c>
      <c r="E98" s="22" t="s">
        <v>79</v>
      </c>
      <c r="F98" s="49" t="s">
        <v>75</v>
      </c>
      <c r="G98" s="49" t="s">
        <v>47</v>
      </c>
      <c r="H98" s="39">
        <v>11.829000000000001</v>
      </c>
      <c r="I98" s="111">
        <v>11.829000000000001</v>
      </c>
      <c r="J98" s="115">
        <f t="shared" si="6"/>
        <v>100</v>
      </c>
    </row>
    <row r="99" spans="1:10" ht="44.25" customHeight="1" x14ac:dyDescent="0.2">
      <c r="A99" s="117"/>
      <c r="B99" s="48" t="s">
        <v>28</v>
      </c>
      <c r="C99" s="22" t="s">
        <v>10</v>
      </c>
      <c r="D99" s="22" t="s">
        <v>12</v>
      </c>
      <c r="E99" s="22" t="s">
        <v>79</v>
      </c>
      <c r="F99" s="49" t="s">
        <v>177</v>
      </c>
      <c r="G99" s="49"/>
      <c r="H99" s="39">
        <f>H100+H101</f>
        <v>125.66539</v>
      </c>
      <c r="I99" s="39">
        <f>I100+I101</f>
        <v>27.48104</v>
      </c>
      <c r="J99" s="115">
        <f t="shared" ref="J99:J101" si="7">I99/H99*100</f>
        <v>21.86842375613524</v>
      </c>
    </row>
    <row r="100" spans="1:10" ht="24" customHeight="1" x14ac:dyDescent="0.2">
      <c r="A100" s="117"/>
      <c r="B100" s="48" t="s">
        <v>44</v>
      </c>
      <c r="C100" s="22" t="s">
        <v>10</v>
      </c>
      <c r="D100" s="22" t="s">
        <v>12</v>
      </c>
      <c r="E100" s="22" t="s">
        <v>79</v>
      </c>
      <c r="F100" s="49" t="s">
        <v>177</v>
      </c>
      <c r="G100" s="49" t="s">
        <v>45</v>
      </c>
      <c r="H100" s="39">
        <v>96.517200000000003</v>
      </c>
      <c r="I100" s="111">
        <v>21.1068</v>
      </c>
      <c r="J100" s="115">
        <f t="shared" si="7"/>
        <v>21.868433812833359</v>
      </c>
    </row>
    <row r="101" spans="1:10" ht="44.25" customHeight="1" x14ac:dyDescent="0.2">
      <c r="A101" s="117"/>
      <c r="B101" s="48" t="s">
        <v>46</v>
      </c>
      <c r="C101" s="22" t="s">
        <v>10</v>
      </c>
      <c r="D101" s="22" t="s">
        <v>12</v>
      </c>
      <c r="E101" s="22" t="s">
        <v>79</v>
      </c>
      <c r="F101" s="49" t="s">
        <v>177</v>
      </c>
      <c r="G101" s="49" t="s">
        <v>47</v>
      </c>
      <c r="H101" s="39">
        <v>29.14819</v>
      </c>
      <c r="I101" s="111">
        <v>6.3742400000000004</v>
      </c>
      <c r="J101" s="115">
        <f t="shared" si="7"/>
        <v>21.868390455805319</v>
      </c>
    </row>
    <row r="102" spans="1:10" ht="21" customHeight="1" x14ac:dyDescent="0.2">
      <c r="A102" s="117"/>
      <c r="B102" s="24" t="s">
        <v>19</v>
      </c>
      <c r="C102" s="20" t="s">
        <v>10</v>
      </c>
      <c r="D102" s="22" t="s">
        <v>12</v>
      </c>
      <c r="E102" s="22" t="s">
        <v>79</v>
      </c>
      <c r="F102" s="22" t="s">
        <v>20</v>
      </c>
      <c r="G102" s="49"/>
      <c r="H102" s="39">
        <f>H103+H104</f>
        <v>473.92122999999998</v>
      </c>
      <c r="I102" s="39">
        <f>I103+I104</f>
        <v>466.20463999999998</v>
      </c>
      <c r="J102" s="115">
        <f t="shared" si="6"/>
        <v>98.371756842376527</v>
      </c>
    </row>
    <row r="103" spans="1:10" x14ac:dyDescent="0.2">
      <c r="A103" s="117"/>
      <c r="B103" s="24" t="s">
        <v>44</v>
      </c>
      <c r="C103" s="20" t="s">
        <v>10</v>
      </c>
      <c r="D103" s="22" t="s">
        <v>12</v>
      </c>
      <c r="E103" s="22" t="s">
        <v>79</v>
      </c>
      <c r="F103" s="22" t="s">
        <v>20</v>
      </c>
      <c r="G103" s="23" t="s">
        <v>45</v>
      </c>
      <c r="H103" s="26">
        <v>363.9948</v>
      </c>
      <c r="I103" s="111">
        <v>358.24588</v>
      </c>
      <c r="J103" s="115">
        <f t="shared" si="6"/>
        <v>98.420603810823664</v>
      </c>
    </row>
    <row r="104" spans="1:10" ht="40.5" customHeight="1" x14ac:dyDescent="0.2">
      <c r="A104" s="117"/>
      <c r="B104" s="24" t="s">
        <v>46</v>
      </c>
      <c r="C104" s="20" t="s">
        <v>10</v>
      </c>
      <c r="D104" s="22" t="s">
        <v>12</v>
      </c>
      <c r="E104" s="22" t="s">
        <v>79</v>
      </c>
      <c r="F104" s="22" t="s">
        <v>20</v>
      </c>
      <c r="G104" s="23" t="s">
        <v>47</v>
      </c>
      <c r="H104" s="26">
        <v>109.92643</v>
      </c>
      <c r="I104" s="111">
        <v>107.95876</v>
      </c>
      <c r="J104" s="115">
        <f t="shared" si="6"/>
        <v>98.210011914332156</v>
      </c>
    </row>
    <row r="105" spans="1:10" s="12" customFormat="1" ht="15.75" x14ac:dyDescent="0.2">
      <c r="A105" s="117"/>
      <c r="B105" s="50" t="s">
        <v>89</v>
      </c>
      <c r="C105" s="14">
        <v>991</v>
      </c>
      <c r="D105" s="51" t="s">
        <v>14</v>
      </c>
      <c r="E105" s="51"/>
      <c r="F105" s="52"/>
      <c r="G105" s="53"/>
      <c r="H105" s="18">
        <f t="shared" ref="H105:I108" si="8">H106</f>
        <v>141.30000000000001</v>
      </c>
      <c r="I105" s="18">
        <f t="shared" si="8"/>
        <v>141.30000000000001</v>
      </c>
      <c r="J105" s="115">
        <f t="shared" si="6"/>
        <v>100</v>
      </c>
    </row>
    <row r="106" spans="1:10" ht="15.75" x14ac:dyDescent="0.2">
      <c r="A106" s="117"/>
      <c r="B106" s="54" t="s">
        <v>90</v>
      </c>
      <c r="C106" s="55">
        <v>991</v>
      </c>
      <c r="D106" s="25" t="s">
        <v>14</v>
      </c>
      <c r="E106" s="25" t="s">
        <v>91</v>
      </c>
      <c r="F106" s="22"/>
      <c r="G106" s="23"/>
      <c r="H106" s="11">
        <f t="shared" si="8"/>
        <v>141.30000000000001</v>
      </c>
      <c r="I106" s="11">
        <f t="shared" si="8"/>
        <v>141.30000000000001</v>
      </c>
      <c r="J106" s="115">
        <f t="shared" si="6"/>
        <v>100</v>
      </c>
    </row>
    <row r="107" spans="1:10" ht="25.5" x14ac:dyDescent="0.2">
      <c r="A107" s="117"/>
      <c r="B107" s="24" t="s">
        <v>15</v>
      </c>
      <c r="C107" s="20" t="s">
        <v>10</v>
      </c>
      <c r="D107" s="25" t="s">
        <v>14</v>
      </c>
      <c r="E107" s="25" t="s">
        <v>91</v>
      </c>
      <c r="F107" s="22" t="s">
        <v>16</v>
      </c>
      <c r="G107" s="23"/>
      <c r="H107" s="26">
        <f t="shared" si="8"/>
        <v>141.30000000000001</v>
      </c>
      <c r="I107" s="26">
        <f t="shared" si="8"/>
        <v>141.30000000000001</v>
      </c>
      <c r="J107" s="115">
        <f t="shared" si="6"/>
        <v>100</v>
      </c>
    </row>
    <row r="108" spans="1:10" ht="15.75" x14ac:dyDescent="0.2">
      <c r="A108" s="117"/>
      <c r="B108" s="24" t="s">
        <v>17</v>
      </c>
      <c r="C108" s="20" t="s">
        <v>10</v>
      </c>
      <c r="D108" s="25" t="s">
        <v>14</v>
      </c>
      <c r="E108" s="25" t="s">
        <v>91</v>
      </c>
      <c r="F108" s="22" t="s">
        <v>18</v>
      </c>
      <c r="G108" s="23"/>
      <c r="H108" s="26">
        <f t="shared" si="8"/>
        <v>141.30000000000001</v>
      </c>
      <c r="I108" s="26">
        <f t="shared" si="8"/>
        <v>141.30000000000001</v>
      </c>
      <c r="J108" s="115">
        <f t="shared" si="6"/>
        <v>100</v>
      </c>
    </row>
    <row r="109" spans="1:10" ht="27" customHeight="1" x14ac:dyDescent="0.2">
      <c r="A109" s="117"/>
      <c r="B109" s="56" t="s">
        <v>92</v>
      </c>
      <c r="C109" s="55">
        <v>991</v>
      </c>
      <c r="D109" s="25" t="s">
        <v>14</v>
      </c>
      <c r="E109" s="25" t="s">
        <v>91</v>
      </c>
      <c r="F109" s="22" t="s">
        <v>93</v>
      </c>
      <c r="G109" s="23"/>
      <c r="H109" s="26">
        <f>H110+H111+H112+H113</f>
        <v>141.30000000000001</v>
      </c>
      <c r="I109" s="26">
        <f>I110+I111+I112+I113</f>
        <v>141.30000000000001</v>
      </c>
      <c r="J109" s="115">
        <f t="shared" si="6"/>
        <v>100</v>
      </c>
    </row>
    <row r="110" spans="1:10" ht="42" customHeight="1" x14ac:dyDescent="0.2">
      <c r="A110" s="117"/>
      <c r="B110" s="24" t="s">
        <v>21</v>
      </c>
      <c r="C110" s="55">
        <v>991</v>
      </c>
      <c r="D110" s="25" t="s">
        <v>14</v>
      </c>
      <c r="E110" s="25" t="s">
        <v>91</v>
      </c>
      <c r="F110" s="22" t="s">
        <v>93</v>
      </c>
      <c r="G110" s="44" t="s">
        <v>22</v>
      </c>
      <c r="H110" s="26">
        <v>97.840230000000005</v>
      </c>
      <c r="I110" s="26">
        <v>97.840230000000005</v>
      </c>
      <c r="J110" s="115">
        <f t="shared" si="6"/>
        <v>100</v>
      </c>
    </row>
    <row r="111" spans="1:10" ht="42" customHeight="1" x14ac:dyDescent="0.2">
      <c r="A111" s="117"/>
      <c r="B111" s="24" t="s">
        <v>23</v>
      </c>
      <c r="C111" s="55">
        <v>991</v>
      </c>
      <c r="D111" s="25" t="s">
        <v>14</v>
      </c>
      <c r="E111" s="25" t="s">
        <v>91</v>
      </c>
      <c r="F111" s="22" t="s">
        <v>93</v>
      </c>
      <c r="G111" s="44" t="s">
        <v>24</v>
      </c>
      <c r="H111" s="26">
        <v>29.547750000000001</v>
      </c>
      <c r="I111" s="26">
        <v>29.547750000000001</v>
      </c>
      <c r="J111" s="115">
        <f t="shared" si="6"/>
        <v>100</v>
      </c>
    </row>
    <row r="112" spans="1:10" ht="29.25" hidden="1" customHeight="1" x14ac:dyDescent="0.2">
      <c r="A112" s="117"/>
      <c r="B112" s="24" t="s">
        <v>57</v>
      </c>
      <c r="C112" s="55">
        <v>991</v>
      </c>
      <c r="D112" s="25" t="s">
        <v>14</v>
      </c>
      <c r="E112" s="25" t="s">
        <v>91</v>
      </c>
      <c r="F112" s="22" t="s">
        <v>93</v>
      </c>
      <c r="G112" s="23" t="s">
        <v>58</v>
      </c>
      <c r="H112" s="26"/>
      <c r="I112" s="26"/>
      <c r="J112" s="115" t="e">
        <f t="shared" si="6"/>
        <v>#DIV/0!</v>
      </c>
    </row>
    <row r="113" spans="1:10" ht="28.5" customHeight="1" x14ac:dyDescent="0.2">
      <c r="A113" s="117"/>
      <c r="B113" s="24" t="s">
        <v>53</v>
      </c>
      <c r="C113" s="55" t="s">
        <v>94</v>
      </c>
      <c r="D113" s="25" t="s">
        <v>14</v>
      </c>
      <c r="E113" s="25" t="s">
        <v>91</v>
      </c>
      <c r="F113" s="22" t="s">
        <v>93</v>
      </c>
      <c r="G113" s="23" t="s">
        <v>30</v>
      </c>
      <c r="H113" s="26">
        <v>13.91202</v>
      </c>
      <c r="I113" s="26">
        <v>13.91202</v>
      </c>
      <c r="J113" s="115">
        <f t="shared" si="6"/>
        <v>100</v>
      </c>
    </row>
    <row r="114" spans="1:10" s="12" customFormat="1" ht="25.5" x14ac:dyDescent="0.2">
      <c r="A114" s="117"/>
      <c r="B114" s="13" t="s">
        <v>95</v>
      </c>
      <c r="C114" s="57">
        <v>991</v>
      </c>
      <c r="D114" s="58" t="s">
        <v>91</v>
      </c>
      <c r="E114" s="58"/>
      <c r="F114" s="59"/>
      <c r="G114" s="60"/>
      <c r="H114" s="61">
        <f>H115</f>
        <v>59.113</v>
      </c>
      <c r="I114" s="61">
        <f>I115</f>
        <v>59.096800000000002</v>
      </c>
      <c r="J114" s="115">
        <f t="shared" si="6"/>
        <v>99.972594860690549</v>
      </c>
    </row>
    <row r="115" spans="1:10" ht="15.75" x14ac:dyDescent="0.2">
      <c r="A115" s="117"/>
      <c r="B115" s="116" t="s">
        <v>172</v>
      </c>
      <c r="C115" s="55">
        <v>991</v>
      </c>
      <c r="D115" s="25" t="s">
        <v>91</v>
      </c>
      <c r="E115" s="25" t="s">
        <v>100</v>
      </c>
      <c r="F115" s="22"/>
      <c r="G115" s="23"/>
      <c r="H115" s="11">
        <f>H116</f>
        <v>59.113</v>
      </c>
      <c r="I115" s="11">
        <f>I116</f>
        <v>59.096800000000002</v>
      </c>
      <c r="J115" s="115">
        <f t="shared" ref="J115:J117" si="9">I115/H115*100</f>
        <v>99.972594860690549</v>
      </c>
    </row>
    <row r="116" spans="1:10" ht="24" customHeight="1" x14ac:dyDescent="0.2">
      <c r="A116" s="117"/>
      <c r="B116" s="24" t="s">
        <v>15</v>
      </c>
      <c r="C116" s="20" t="s">
        <v>10</v>
      </c>
      <c r="D116" s="25" t="s">
        <v>91</v>
      </c>
      <c r="E116" s="25" t="s">
        <v>100</v>
      </c>
      <c r="F116" s="22" t="s">
        <v>16</v>
      </c>
      <c r="G116" s="23"/>
      <c r="H116" s="26">
        <f>H120</f>
        <v>59.113</v>
      </c>
      <c r="I116" s="26">
        <f>I120</f>
        <v>59.096800000000002</v>
      </c>
      <c r="J116" s="115">
        <f t="shared" si="9"/>
        <v>99.972594860690549</v>
      </c>
    </row>
    <row r="117" spans="1:10" ht="42" hidden="1" customHeight="1" x14ac:dyDescent="0.2">
      <c r="A117" s="117"/>
      <c r="B117" s="24" t="s">
        <v>17</v>
      </c>
      <c r="C117" s="20" t="s">
        <v>10</v>
      </c>
      <c r="D117" s="25" t="s">
        <v>91</v>
      </c>
      <c r="E117" s="25" t="s">
        <v>100</v>
      </c>
      <c r="F117" s="22" t="s">
        <v>18</v>
      </c>
      <c r="G117" s="23"/>
      <c r="H117" s="26">
        <f>H122+H130+H120+H132+H134+H118+H136+H138</f>
        <v>72.113</v>
      </c>
      <c r="I117" s="26">
        <f>I122+I130+I120+I132+I134+I118+I136+I138</f>
        <v>72.096800000000002</v>
      </c>
      <c r="J117" s="115">
        <f t="shared" si="9"/>
        <v>99.97753525716584</v>
      </c>
    </row>
    <row r="118" spans="1:10" ht="39.75" hidden="1" customHeight="1" x14ac:dyDescent="0.2">
      <c r="A118" s="117"/>
      <c r="B118" s="24"/>
      <c r="C118" s="55"/>
      <c r="D118" s="25"/>
      <c r="E118" s="25"/>
      <c r="F118" s="22"/>
      <c r="G118" s="23"/>
      <c r="H118" s="26"/>
      <c r="I118" s="111"/>
      <c r="J118" s="115"/>
    </row>
    <row r="119" spans="1:10" ht="15.75" hidden="1" x14ac:dyDescent="0.2">
      <c r="A119" s="117"/>
      <c r="B119" s="24"/>
      <c r="C119" s="55"/>
      <c r="D119" s="25"/>
      <c r="E119" s="25"/>
      <c r="F119" s="22"/>
      <c r="G119" s="23"/>
      <c r="H119" s="26"/>
      <c r="I119" s="111"/>
      <c r="J119" s="115"/>
    </row>
    <row r="120" spans="1:10" ht="15.75" x14ac:dyDescent="0.2">
      <c r="A120" s="117"/>
      <c r="B120" s="24" t="s">
        <v>17</v>
      </c>
      <c r="C120" s="20" t="s">
        <v>10</v>
      </c>
      <c r="D120" s="25" t="s">
        <v>91</v>
      </c>
      <c r="E120" s="25" t="s">
        <v>100</v>
      </c>
      <c r="F120" s="22" t="s">
        <v>18</v>
      </c>
      <c r="G120" s="23"/>
      <c r="H120" s="26">
        <f>H121+H123+H142+H144</f>
        <v>59.113</v>
      </c>
      <c r="I120" s="26">
        <f>I121+I123+I142+I144</f>
        <v>59.096800000000002</v>
      </c>
      <c r="J120" s="115">
        <f t="shared" ref="J120:J122" si="10">I120/H120*100</f>
        <v>99.972594860690549</v>
      </c>
    </row>
    <row r="121" spans="1:10" ht="15.75" x14ac:dyDescent="0.2">
      <c r="A121" s="117"/>
      <c r="B121" s="24" t="s">
        <v>28</v>
      </c>
      <c r="C121" s="55">
        <v>991</v>
      </c>
      <c r="D121" s="25" t="s">
        <v>91</v>
      </c>
      <c r="E121" s="25" t="s">
        <v>100</v>
      </c>
      <c r="F121" s="22" t="s">
        <v>75</v>
      </c>
      <c r="G121" s="23"/>
      <c r="H121" s="26">
        <f>H122</f>
        <v>13</v>
      </c>
      <c r="I121" s="26">
        <f>I122</f>
        <v>13</v>
      </c>
      <c r="J121" s="115">
        <f t="shared" si="10"/>
        <v>100</v>
      </c>
    </row>
    <row r="122" spans="1:10" ht="15.75" x14ac:dyDescent="0.2">
      <c r="A122" s="117"/>
      <c r="B122" s="24" t="s">
        <v>53</v>
      </c>
      <c r="C122" s="20" t="s">
        <v>10</v>
      </c>
      <c r="D122" s="25" t="s">
        <v>91</v>
      </c>
      <c r="E122" s="25" t="s">
        <v>100</v>
      </c>
      <c r="F122" s="22" t="s">
        <v>75</v>
      </c>
      <c r="G122" s="23" t="s">
        <v>30</v>
      </c>
      <c r="H122" s="26">
        <v>13</v>
      </c>
      <c r="I122" s="26">
        <v>13</v>
      </c>
      <c r="J122" s="115">
        <f t="shared" si="10"/>
        <v>100</v>
      </c>
    </row>
    <row r="123" spans="1:10" ht="15.75" x14ac:dyDescent="0.2">
      <c r="A123" s="117"/>
      <c r="B123" s="24" t="s">
        <v>28</v>
      </c>
      <c r="C123" s="20" t="s">
        <v>10</v>
      </c>
      <c r="D123" s="25" t="s">
        <v>91</v>
      </c>
      <c r="E123" s="25" t="s">
        <v>100</v>
      </c>
      <c r="F123" s="22" t="s">
        <v>177</v>
      </c>
      <c r="G123" s="23"/>
      <c r="H123" s="26">
        <f>H124</f>
        <v>11</v>
      </c>
      <c r="I123" s="26">
        <f>I124</f>
        <v>11</v>
      </c>
      <c r="J123" s="115">
        <f t="shared" si="6"/>
        <v>100</v>
      </c>
    </row>
    <row r="124" spans="1:10" ht="15.75" x14ac:dyDescent="0.2">
      <c r="A124" s="117"/>
      <c r="B124" s="24" t="s">
        <v>53</v>
      </c>
      <c r="C124" s="20" t="s">
        <v>10</v>
      </c>
      <c r="D124" s="25" t="s">
        <v>91</v>
      </c>
      <c r="E124" s="25" t="s">
        <v>100</v>
      </c>
      <c r="F124" s="22" t="s">
        <v>177</v>
      </c>
      <c r="G124" s="23" t="s">
        <v>30</v>
      </c>
      <c r="H124" s="26">
        <v>11</v>
      </c>
      <c r="I124" s="26">
        <v>11</v>
      </c>
      <c r="J124" s="115">
        <f t="shared" si="6"/>
        <v>100</v>
      </c>
    </row>
    <row r="125" spans="1:10" ht="51" hidden="1" x14ac:dyDescent="0.2">
      <c r="A125" s="117"/>
      <c r="B125" s="24" t="s">
        <v>54</v>
      </c>
      <c r="C125" s="20" t="s">
        <v>10</v>
      </c>
      <c r="D125" s="25" t="s">
        <v>91</v>
      </c>
      <c r="E125" s="25" t="s">
        <v>100</v>
      </c>
      <c r="F125" s="22" t="s">
        <v>55</v>
      </c>
      <c r="G125" s="23"/>
      <c r="H125" s="26">
        <f>H126</f>
        <v>0</v>
      </c>
      <c r="I125" s="111"/>
      <c r="J125" s="115" t="e">
        <f t="shared" si="6"/>
        <v>#DIV/0!</v>
      </c>
    </row>
    <row r="126" spans="1:10" ht="38.25" hidden="1" x14ac:dyDescent="0.2">
      <c r="A126" s="117"/>
      <c r="B126" s="24" t="s">
        <v>56</v>
      </c>
      <c r="C126" s="20" t="s">
        <v>10</v>
      </c>
      <c r="D126" s="25" t="s">
        <v>91</v>
      </c>
      <c r="E126" s="25" t="s">
        <v>100</v>
      </c>
      <c r="F126" s="22" t="s">
        <v>55</v>
      </c>
      <c r="G126" s="23" t="s">
        <v>30</v>
      </c>
      <c r="H126" s="26"/>
      <c r="I126" s="111"/>
      <c r="J126" s="115" t="e">
        <f t="shared" si="6"/>
        <v>#DIV/0!</v>
      </c>
    </row>
    <row r="127" spans="1:10" ht="15.75" hidden="1" x14ac:dyDescent="0.2">
      <c r="A127" s="117"/>
      <c r="B127" s="24" t="s">
        <v>28</v>
      </c>
      <c r="C127" s="55">
        <v>991</v>
      </c>
      <c r="D127" s="25" t="s">
        <v>91</v>
      </c>
      <c r="E127" s="25" t="s">
        <v>100</v>
      </c>
      <c r="F127" s="22" t="s">
        <v>75</v>
      </c>
      <c r="G127" s="23"/>
      <c r="H127" s="26">
        <f>H128+H129</f>
        <v>0</v>
      </c>
      <c r="I127" s="111"/>
      <c r="J127" s="115" t="e">
        <f t="shared" si="6"/>
        <v>#DIV/0!</v>
      </c>
    </row>
    <row r="128" spans="1:10" ht="25.5" hidden="1" x14ac:dyDescent="0.2">
      <c r="A128" s="117"/>
      <c r="B128" s="24" t="s">
        <v>57</v>
      </c>
      <c r="C128" s="55">
        <v>991</v>
      </c>
      <c r="D128" s="25" t="s">
        <v>91</v>
      </c>
      <c r="E128" s="25" t="s">
        <v>100</v>
      </c>
      <c r="F128" s="22" t="s">
        <v>75</v>
      </c>
      <c r="G128" s="23" t="s">
        <v>58</v>
      </c>
      <c r="H128" s="26">
        <v>0</v>
      </c>
      <c r="I128" s="111"/>
      <c r="J128" s="115" t="e">
        <f t="shared" si="6"/>
        <v>#DIV/0!</v>
      </c>
    </row>
    <row r="129" spans="1:10" ht="38.25" hidden="1" x14ac:dyDescent="0.2">
      <c r="A129" s="117"/>
      <c r="B129" s="24" t="s">
        <v>56</v>
      </c>
      <c r="C129" s="55">
        <v>991</v>
      </c>
      <c r="D129" s="25" t="s">
        <v>91</v>
      </c>
      <c r="E129" s="25" t="s">
        <v>100</v>
      </c>
      <c r="F129" s="22" t="s">
        <v>75</v>
      </c>
      <c r="G129" s="23" t="s">
        <v>30</v>
      </c>
      <c r="H129" s="26"/>
      <c r="I129" s="111"/>
      <c r="J129" s="115" t="e">
        <f t="shared" si="6"/>
        <v>#DIV/0!</v>
      </c>
    </row>
    <row r="130" spans="1:10" ht="25.5" hidden="1" x14ac:dyDescent="0.2">
      <c r="A130" s="117"/>
      <c r="B130" s="19" t="s">
        <v>101</v>
      </c>
      <c r="C130" s="55">
        <v>991</v>
      </c>
      <c r="D130" s="25" t="s">
        <v>91</v>
      </c>
      <c r="E130" s="25" t="s">
        <v>100</v>
      </c>
      <c r="F130" s="22"/>
      <c r="G130" s="23"/>
      <c r="H130" s="11"/>
      <c r="I130" s="111"/>
      <c r="J130" s="115" t="e">
        <f t="shared" si="6"/>
        <v>#DIV/0!</v>
      </c>
    </row>
    <row r="131" spans="1:10" ht="25.5" hidden="1" x14ac:dyDescent="0.2">
      <c r="A131" s="117"/>
      <c r="B131" s="24" t="s">
        <v>102</v>
      </c>
      <c r="C131" s="55">
        <v>991</v>
      </c>
      <c r="D131" s="25" t="s">
        <v>91</v>
      </c>
      <c r="E131" s="25" t="s">
        <v>100</v>
      </c>
      <c r="F131" s="22" t="s">
        <v>103</v>
      </c>
      <c r="G131" s="23"/>
      <c r="H131" s="11"/>
      <c r="I131" s="111"/>
      <c r="J131" s="115" t="e">
        <f t="shared" si="6"/>
        <v>#DIV/0!</v>
      </c>
    </row>
    <row r="132" spans="1:10" ht="41.25" hidden="1" customHeight="1" x14ac:dyDescent="0.2">
      <c r="A132" s="117"/>
      <c r="B132" s="24" t="s">
        <v>97</v>
      </c>
      <c r="C132" s="55">
        <v>991</v>
      </c>
      <c r="D132" s="25" t="s">
        <v>91</v>
      </c>
      <c r="E132" s="25" t="s">
        <v>100</v>
      </c>
      <c r="F132" s="22" t="s">
        <v>103</v>
      </c>
      <c r="G132" s="23" t="s">
        <v>22</v>
      </c>
      <c r="H132" s="11"/>
      <c r="I132" s="111"/>
      <c r="J132" s="115" t="e">
        <f t="shared" si="6"/>
        <v>#DIV/0!</v>
      </c>
    </row>
    <row r="133" spans="1:10" ht="41.25" hidden="1" customHeight="1" x14ac:dyDescent="0.2">
      <c r="A133" s="117"/>
      <c r="B133" s="24" t="s">
        <v>98</v>
      </c>
      <c r="C133" s="55">
        <v>991</v>
      </c>
      <c r="D133" s="25" t="s">
        <v>91</v>
      </c>
      <c r="E133" s="25" t="s">
        <v>100</v>
      </c>
      <c r="F133" s="22" t="s">
        <v>103</v>
      </c>
      <c r="G133" s="23" t="s">
        <v>99</v>
      </c>
      <c r="H133" s="11"/>
      <c r="I133" s="111"/>
      <c r="J133" s="115" t="e">
        <f t="shared" si="6"/>
        <v>#DIV/0!</v>
      </c>
    </row>
    <row r="134" spans="1:10" ht="25.5" hidden="1" x14ac:dyDescent="0.2">
      <c r="A134" s="117"/>
      <c r="B134" s="24" t="s">
        <v>57</v>
      </c>
      <c r="C134" s="55">
        <v>991</v>
      </c>
      <c r="D134" s="25" t="s">
        <v>91</v>
      </c>
      <c r="E134" s="25" t="s">
        <v>100</v>
      </c>
      <c r="F134" s="22" t="s">
        <v>103</v>
      </c>
      <c r="G134" s="23" t="s">
        <v>58</v>
      </c>
      <c r="H134" s="11"/>
      <c r="I134" s="111"/>
      <c r="J134" s="115" t="e">
        <f t="shared" si="6"/>
        <v>#DIV/0!</v>
      </c>
    </row>
    <row r="135" spans="1:10" ht="38.25" hidden="1" x14ac:dyDescent="0.2">
      <c r="A135" s="117"/>
      <c r="B135" s="24" t="s">
        <v>56</v>
      </c>
      <c r="C135" s="55">
        <v>991</v>
      </c>
      <c r="D135" s="25" t="s">
        <v>91</v>
      </c>
      <c r="E135" s="25" t="s">
        <v>100</v>
      </c>
      <c r="F135" s="22" t="s">
        <v>103</v>
      </c>
      <c r="G135" s="23" t="s">
        <v>30</v>
      </c>
      <c r="H135" s="11"/>
      <c r="I135" s="111"/>
      <c r="J135" s="115" t="e">
        <f t="shared" si="6"/>
        <v>#DIV/0!</v>
      </c>
    </row>
    <row r="136" spans="1:10" ht="15.75" hidden="1" x14ac:dyDescent="0.2">
      <c r="A136" s="117"/>
      <c r="B136" s="24" t="s">
        <v>104</v>
      </c>
      <c r="C136" s="55">
        <v>991</v>
      </c>
      <c r="D136" s="25" t="s">
        <v>91</v>
      </c>
      <c r="E136" s="25" t="s">
        <v>100</v>
      </c>
      <c r="F136" s="22" t="s">
        <v>75</v>
      </c>
      <c r="G136" s="23"/>
      <c r="H136" s="11">
        <f>H137</f>
        <v>0</v>
      </c>
      <c r="I136" s="111"/>
      <c r="J136" s="115" t="e">
        <f t="shared" si="6"/>
        <v>#DIV/0!</v>
      </c>
    </row>
    <row r="137" spans="1:10" ht="38.25" hidden="1" x14ac:dyDescent="0.2">
      <c r="A137" s="117"/>
      <c r="B137" s="24" t="s">
        <v>56</v>
      </c>
      <c r="C137" s="55">
        <v>991</v>
      </c>
      <c r="D137" s="25" t="s">
        <v>91</v>
      </c>
      <c r="E137" s="25" t="s">
        <v>100</v>
      </c>
      <c r="F137" s="22" t="s">
        <v>75</v>
      </c>
      <c r="G137" s="23" t="s">
        <v>30</v>
      </c>
      <c r="H137" s="26">
        <v>0</v>
      </c>
      <c r="I137" s="111"/>
      <c r="J137" s="115" t="e">
        <f t="shared" si="6"/>
        <v>#DIV/0!</v>
      </c>
    </row>
    <row r="138" spans="1:10" ht="30" hidden="1" customHeight="1" x14ac:dyDescent="0.2">
      <c r="A138" s="62"/>
      <c r="B138" s="24" t="s">
        <v>105</v>
      </c>
      <c r="C138" s="55">
        <v>991</v>
      </c>
      <c r="D138" s="25" t="s">
        <v>91</v>
      </c>
      <c r="E138" s="25" t="s">
        <v>100</v>
      </c>
      <c r="F138" s="22" t="s">
        <v>106</v>
      </c>
      <c r="G138" s="23"/>
      <c r="H138" s="26">
        <f>H139</f>
        <v>0</v>
      </c>
      <c r="I138" s="111"/>
      <c r="J138" s="115" t="e">
        <f t="shared" si="6"/>
        <v>#DIV/0!</v>
      </c>
    </row>
    <row r="139" spans="1:10" ht="38.25" hidden="1" x14ac:dyDescent="0.2">
      <c r="A139" s="62"/>
      <c r="B139" s="24" t="s">
        <v>107</v>
      </c>
      <c r="C139" s="55">
        <v>991</v>
      </c>
      <c r="D139" s="25" t="s">
        <v>91</v>
      </c>
      <c r="E139" s="25" t="s">
        <v>100</v>
      </c>
      <c r="F139" s="22" t="s">
        <v>106</v>
      </c>
      <c r="G139" s="23" t="s">
        <v>30</v>
      </c>
      <c r="H139" s="26"/>
      <c r="I139" s="111"/>
      <c r="J139" s="115" t="e">
        <f t="shared" si="6"/>
        <v>#DIV/0!</v>
      </c>
    </row>
    <row r="140" spans="1:10" ht="63.75" hidden="1" x14ac:dyDescent="0.2">
      <c r="A140" s="62"/>
      <c r="B140" s="24" t="s">
        <v>108</v>
      </c>
      <c r="C140" s="55">
        <v>991</v>
      </c>
      <c r="D140" s="25" t="s">
        <v>91</v>
      </c>
      <c r="E140" s="25" t="s">
        <v>100</v>
      </c>
      <c r="F140" s="22" t="s">
        <v>109</v>
      </c>
      <c r="G140" s="23"/>
      <c r="H140" s="26">
        <f>H141</f>
        <v>0</v>
      </c>
      <c r="I140" s="111"/>
      <c r="J140" s="115" t="e">
        <f t="shared" ref="J140:J201" si="11">I140/H140*100</f>
        <v>#DIV/0!</v>
      </c>
    </row>
    <row r="141" spans="1:10" ht="38.25" hidden="1" x14ac:dyDescent="0.2">
      <c r="A141" s="62"/>
      <c r="B141" s="24" t="s">
        <v>107</v>
      </c>
      <c r="C141" s="55">
        <v>991</v>
      </c>
      <c r="D141" s="25" t="s">
        <v>91</v>
      </c>
      <c r="E141" s="25" t="s">
        <v>100</v>
      </c>
      <c r="F141" s="22" t="s">
        <v>109</v>
      </c>
      <c r="G141" s="23" t="s">
        <v>30</v>
      </c>
      <c r="H141" s="26"/>
      <c r="I141" s="111"/>
      <c r="J141" s="115" t="e">
        <f t="shared" si="11"/>
        <v>#DIV/0!</v>
      </c>
    </row>
    <row r="142" spans="1:10" ht="51" x14ac:dyDescent="0.2">
      <c r="A142" s="62"/>
      <c r="B142" s="24" t="s">
        <v>67</v>
      </c>
      <c r="C142" s="55">
        <v>991</v>
      </c>
      <c r="D142" s="25" t="s">
        <v>91</v>
      </c>
      <c r="E142" s="25" t="s">
        <v>100</v>
      </c>
      <c r="F142" s="22" t="s">
        <v>55</v>
      </c>
      <c r="G142" s="23"/>
      <c r="H142" s="26">
        <f>H143</f>
        <v>9.1129999999999995</v>
      </c>
      <c r="I142" s="26">
        <f>I143</f>
        <v>9.1129999999999995</v>
      </c>
      <c r="J142" s="115">
        <f t="shared" si="11"/>
        <v>100</v>
      </c>
    </row>
    <row r="143" spans="1:10" ht="15.75" x14ac:dyDescent="0.2">
      <c r="A143" s="62"/>
      <c r="B143" s="24" t="s">
        <v>53</v>
      </c>
      <c r="C143" s="55">
        <v>991</v>
      </c>
      <c r="D143" s="25" t="s">
        <v>91</v>
      </c>
      <c r="E143" s="25" t="s">
        <v>100</v>
      </c>
      <c r="F143" s="22" t="s">
        <v>55</v>
      </c>
      <c r="G143" s="23" t="s">
        <v>30</v>
      </c>
      <c r="H143" s="26">
        <v>9.1129999999999995</v>
      </c>
      <c r="I143" s="26">
        <v>9.1129999999999995</v>
      </c>
      <c r="J143" s="115">
        <f t="shared" si="11"/>
        <v>100</v>
      </c>
    </row>
    <row r="144" spans="1:10" ht="15.75" x14ac:dyDescent="0.2">
      <c r="A144" s="62"/>
      <c r="B144" s="24" t="s">
        <v>19</v>
      </c>
      <c r="C144" s="55">
        <v>991</v>
      </c>
      <c r="D144" s="25" t="s">
        <v>91</v>
      </c>
      <c r="E144" s="25" t="s">
        <v>100</v>
      </c>
      <c r="F144" s="22" t="s">
        <v>20</v>
      </c>
      <c r="G144" s="23"/>
      <c r="H144" s="26">
        <f>H145</f>
        <v>26</v>
      </c>
      <c r="I144" s="26">
        <f>I145</f>
        <v>25.983799999999999</v>
      </c>
      <c r="J144" s="115"/>
    </row>
    <row r="145" spans="1:10" ht="15.75" x14ac:dyDescent="0.2">
      <c r="A145" s="62"/>
      <c r="B145" s="24" t="s">
        <v>53</v>
      </c>
      <c r="C145" s="55">
        <v>991</v>
      </c>
      <c r="D145" s="25" t="s">
        <v>91</v>
      </c>
      <c r="E145" s="25" t="s">
        <v>100</v>
      </c>
      <c r="F145" s="22" t="s">
        <v>20</v>
      </c>
      <c r="G145" s="23" t="s">
        <v>30</v>
      </c>
      <c r="H145" s="26">
        <v>26</v>
      </c>
      <c r="I145" s="26">
        <v>25.983799999999999</v>
      </c>
      <c r="J145" s="115"/>
    </row>
    <row r="146" spans="1:10" s="12" customFormat="1" ht="15.75" x14ac:dyDescent="0.2">
      <c r="A146" s="63"/>
      <c r="B146" s="13" t="s">
        <v>110</v>
      </c>
      <c r="C146" s="57">
        <v>991</v>
      </c>
      <c r="D146" s="58" t="s">
        <v>26</v>
      </c>
      <c r="E146" s="58"/>
      <c r="F146" s="59"/>
      <c r="G146" s="60"/>
      <c r="H146" s="61">
        <f>H152+H162</f>
        <v>58.902000000000001</v>
      </c>
      <c r="I146" s="61">
        <f>I152+I162</f>
        <v>38.902000000000001</v>
      </c>
      <c r="J146" s="115">
        <f t="shared" si="11"/>
        <v>66.045295575702013</v>
      </c>
    </row>
    <row r="147" spans="1:10" hidden="1" x14ac:dyDescent="0.2">
      <c r="A147" s="64"/>
      <c r="B147" s="19" t="s">
        <v>111</v>
      </c>
      <c r="C147" s="65">
        <v>991</v>
      </c>
      <c r="D147" s="65" t="s">
        <v>26</v>
      </c>
      <c r="E147" s="66" t="s">
        <v>12</v>
      </c>
      <c r="F147" s="67"/>
      <c r="G147" s="68"/>
      <c r="H147" s="11">
        <f t="shared" ref="H147:I150" si="12">H148</f>
        <v>0</v>
      </c>
      <c r="I147" s="11">
        <f t="shared" si="12"/>
        <v>0</v>
      </c>
      <c r="J147" s="115" t="e">
        <f t="shared" si="11"/>
        <v>#DIV/0!</v>
      </c>
    </row>
    <row r="148" spans="1:10" ht="25.5" hidden="1" x14ac:dyDescent="0.2">
      <c r="A148" s="69"/>
      <c r="B148" s="24" t="s">
        <v>15</v>
      </c>
      <c r="C148" s="20" t="s">
        <v>10</v>
      </c>
      <c r="D148" s="70" t="s">
        <v>26</v>
      </c>
      <c r="E148" s="67" t="s">
        <v>12</v>
      </c>
      <c r="F148" s="22" t="s">
        <v>16</v>
      </c>
      <c r="G148" s="68"/>
      <c r="H148" s="26">
        <f t="shared" si="12"/>
        <v>0</v>
      </c>
      <c r="I148" s="26">
        <f t="shared" si="12"/>
        <v>0</v>
      </c>
      <c r="J148" s="115" t="e">
        <f t="shared" si="11"/>
        <v>#DIV/0!</v>
      </c>
    </row>
    <row r="149" spans="1:10" hidden="1" x14ac:dyDescent="0.2">
      <c r="A149" s="69"/>
      <c r="B149" s="24" t="s">
        <v>17</v>
      </c>
      <c r="C149" s="20" t="s">
        <v>10</v>
      </c>
      <c r="D149" s="70" t="s">
        <v>26</v>
      </c>
      <c r="E149" s="67" t="s">
        <v>12</v>
      </c>
      <c r="F149" s="22" t="s">
        <v>18</v>
      </c>
      <c r="G149" s="68"/>
      <c r="H149" s="26">
        <f t="shared" si="12"/>
        <v>0</v>
      </c>
      <c r="I149" s="26">
        <f t="shared" si="12"/>
        <v>0</v>
      </c>
      <c r="J149" s="115" t="e">
        <f t="shared" si="11"/>
        <v>#DIV/0!</v>
      </c>
    </row>
    <row r="150" spans="1:10" hidden="1" x14ac:dyDescent="0.2">
      <c r="A150" s="69"/>
      <c r="B150" s="24" t="s">
        <v>28</v>
      </c>
      <c r="C150" s="70">
        <v>991</v>
      </c>
      <c r="D150" s="70" t="s">
        <v>26</v>
      </c>
      <c r="E150" s="67" t="s">
        <v>12</v>
      </c>
      <c r="F150" s="67" t="s">
        <v>75</v>
      </c>
      <c r="G150" s="68" t="s">
        <v>112</v>
      </c>
      <c r="H150" s="26">
        <f t="shared" si="12"/>
        <v>0</v>
      </c>
      <c r="I150" s="26">
        <f t="shared" si="12"/>
        <v>0</v>
      </c>
      <c r="J150" s="115" t="e">
        <f t="shared" si="11"/>
        <v>#DIV/0!</v>
      </c>
    </row>
    <row r="151" spans="1:10" hidden="1" x14ac:dyDescent="0.2">
      <c r="A151" s="69"/>
      <c r="B151" s="24" t="s">
        <v>53</v>
      </c>
      <c r="C151" s="70">
        <v>991</v>
      </c>
      <c r="D151" s="70" t="s">
        <v>26</v>
      </c>
      <c r="E151" s="67" t="s">
        <v>12</v>
      </c>
      <c r="F151" s="67" t="s">
        <v>75</v>
      </c>
      <c r="G151" s="70">
        <v>244</v>
      </c>
      <c r="H151" s="26"/>
      <c r="I151" s="26"/>
      <c r="J151" s="115" t="e">
        <f t="shared" si="11"/>
        <v>#DIV/0!</v>
      </c>
    </row>
    <row r="152" spans="1:10" ht="15.75" x14ac:dyDescent="0.2">
      <c r="A152" s="69"/>
      <c r="B152" s="19" t="s">
        <v>113</v>
      </c>
      <c r="C152" s="47">
        <v>991</v>
      </c>
      <c r="D152" s="71" t="s">
        <v>26</v>
      </c>
      <c r="E152" s="71" t="s">
        <v>96</v>
      </c>
      <c r="F152" s="67"/>
      <c r="G152" s="72"/>
      <c r="H152" s="73">
        <f>H153</f>
        <v>38.902000000000001</v>
      </c>
      <c r="I152" s="73">
        <f>I153</f>
        <v>38.902000000000001</v>
      </c>
      <c r="J152" s="115">
        <f t="shared" si="11"/>
        <v>100</v>
      </c>
    </row>
    <row r="153" spans="1:10" ht="25.5" x14ac:dyDescent="0.2">
      <c r="A153" s="69"/>
      <c r="B153" s="24" t="s">
        <v>15</v>
      </c>
      <c r="C153" s="20" t="s">
        <v>10</v>
      </c>
      <c r="D153" s="74" t="s">
        <v>26</v>
      </c>
      <c r="E153" s="74" t="s">
        <v>96</v>
      </c>
      <c r="F153" s="22" t="s">
        <v>16</v>
      </c>
      <c r="G153" s="72"/>
      <c r="H153" s="75">
        <f>H154</f>
        <v>38.902000000000001</v>
      </c>
      <c r="I153" s="75">
        <f>I154</f>
        <v>38.902000000000001</v>
      </c>
      <c r="J153" s="115">
        <f t="shared" si="11"/>
        <v>100</v>
      </c>
    </row>
    <row r="154" spans="1:10" ht="15.75" x14ac:dyDescent="0.2">
      <c r="A154" s="69"/>
      <c r="B154" s="24" t="s">
        <v>17</v>
      </c>
      <c r="C154" s="20" t="s">
        <v>10</v>
      </c>
      <c r="D154" s="74" t="s">
        <v>26</v>
      </c>
      <c r="E154" s="74" t="s">
        <v>96</v>
      </c>
      <c r="F154" s="22" t="s">
        <v>18</v>
      </c>
      <c r="G154" s="72"/>
      <c r="H154" s="75">
        <f>H160</f>
        <v>38.902000000000001</v>
      </c>
      <c r="I154" s="75">
        <f>I160</f>
        <v>38.902000000000001</v>
      </c>
      <c r="J154" s="115">
        <f t="shared" si="11"/>
        <v>100</v>
      </c>
    </row>
    <row r="155" spans="1:10" ht="27.75" hidden="1" customHeight="1" x14ac:dyDescent="0.2">
      <c r="A155" s="69"/>
      <c r="B155" s="19" t="s">
        <v>114</v>
      </c>
      <c r="C155" s="35">
        <v>991</v>
      </c>
      <c r="D155" s="74" t="s">
        <v>26</v>
      </c>
      <c r="E155" s="74">
        <v>12</v>
      </c>
      <c r="F155" s="67"/>
      <c r="G155" s="76"/>
      <c r="H155" s="73">
        <f>H156</f>
        <v>0</v>
      </c>
      <c r="I155" s="111"/>
      <c r="J155" s="115" t="e">
        <f t="shared" si="11"/>
        <v>#DIV/0!</v>
      </c>
    </row>
    <row r="156" spans="1:10" ht="25.5" hidden="1" x14ac:dyDescent="0.2">
      <c r="A156" s="69"/>
      <c r="B156" s="24" t="s">
        <v>15</v>
      </c>
      <c r="C156" s="35">
        <v>991</v>
      </c>
      <c r="D156" s="74" t="s">
        <v>26</v>
      </c>
      <c r="E156" s="74">
        <v>12</v>
      </c>
      <c r="F156" s="22" t="s">
        <v>16</v>
      </c>
      <c r="G156" s="76"/>
      <c r="H156" s="75">
        <f>H157</f>
        <v>0</v>
      </c>
      <c r="I156" s="111"/>
      <c r="J156" s="115" t="e">
        <f t="shared" si="11"/>
        <v>#DIV/0!</v>
      </c>
    </row>
    <row r="157" spans="1:10" ht="15.75" hidden="1" x14ac:dyDescent="0.2">
      <c r="A157" s="69"/>
      <c r="B157" s="24" t="s">
        <v>17</v>
      </c>
      <c r="C157" s="35">
        <v>991</v>
      </c>
      <c r="D157" s="74" t="s">
        <v>26</v>
      </c>
      <c r="E157" s="74">
        <v>12</v>
      </c>
      <c r="F157" s="22" t="s">
        <v>18</v>
      </c>
      <c r="G157" s="76"/>
      <c r="H157" s="75">
        <f>H158</f>
        <v>0</v>
      </c>
      <c r="I157" s="111"/>
      <c r="J157" s="115" t="e">
        <f t="shared" si="11"/>
        <v>#DIV/0!</v>
      </c>
    </row>
    <row r="158" spans="1:10" ht="15.75" hidden="1" x14ac:dyDescent="0.2">
      <c r="A158" s="69"/>
      <c r="B158" s="48" t="s">
        <v>28</v>
      </c>
      <c r="C158" s="35">
        <v>991</v>
      </c>
      <c r="D158" s="74" t="s">
        <v>26</v>
      </c>
      <c r="E158" s="74">
        <v>12</v>
      </c>
      <c r="F158" s="67" t="s">
        <v>75</v>
      </c>
      <c r="G158" s="76"/>
      <c r="H158" s="75">
        <f>H159</f>
        <v>0</v>
      </c>
      <c r="I158" s="111"/>
      <c r="J158" s="115" t="e">
        <f t="shared" si="11"/>
        <v>#DIV/0!</v>
      </c>
    </row>
    <row r="159" spans="1:10" ht="38.25" hidden="1" x14ac:dyDescent="0.2">
      <c r="A159" s="69"/>
      <c r="B159" s="24" t="s">
        <v>56</v>
      </c>
      <c r="C159" s="35">
        <v>991</v>
      </c>
      <c r="D159" s="74" t="s">
        <v>26</v>
      </c>
      <c r="E159" s="74">
        <v>12</v>
      </c>
      <c r="F159" s="67" t="s">
        <v>75</v>
      </c>
      <c r="G159" s="76">
        <v>244</v>
      </c>
      <c r="H159" s="75"/>
      <c r="I159" s="111"/>
      <c r="J159" s="115" t="e">
        <f t="shared" si="11"/>
        <v>#DIV/0!</v>
      </c>
    </row>
    <row r="160" spans="1:10" ht="115.5" customHeight="1" x14ac:dyDescent="0.2">
      <c r="A160" s="69"/>
      <c r="B160" s="77" t="s">
        <v>115</v>
      </c>
      <c r="C160" s="78">
        <v>991</v>
      </c>
      <c r="D160" s="74" t="s">
        <v>26</v>
      </c>
      <c r="E160" s="74" t="s">
        <v>96</v>
      </c>
      <c r="F160" s="67" t="s">
        <v>116</v>
      </c>
      <c r="G160" s="76"/>
      <c r="H160" s="75">
        <f>H161</f>
        <v>38.902000000000001</v>
      </c>
      <c r="I160" s="75">
        <f>I161</f>
        <v>38.902000000000001</v>
      </c>
      <c r="J160" s="115">
        <f t="shared" si="11"/>
        <v>100</v>
      </c>
    </row>
    <row r="161" spans="1:10" ht="15.75" x14ac:dyDescent="0.2">
      <c r="A161" s="69"/>
      <c r="B161" s="24" t="s">
        <v>53</v>
      </c>
      <c r="C161" s="78">
        <v>991</v>
      </c>
      <c r="D161" s="74" t="s">
        <v>26</v>
      </c>
      <c r="E161" s="74" t="s">
        <v>96</v>
      </c>
      <c r="F161" s="67" t="s">
        <v>116</v>
      </c>
      <c r="G161" s="76">
        <v>244</v>
      </c>
      <c r="H161" s="75">
        <v>38.902000000000001</v>
      </c>
      <c r="I161" s="111">
        <v>38.902000000000001</v>
      </c>
      <c r="J161" s="115">
        <f t="shared" si="11"/>
        <v>100</v>
      </c>
    </row>
    <row r="162" spans="1:10" s="12" customFormat="1" ht="15.75" x14ac:dyDescent="0.2">
      <c r="A162" s="79"/>
      <c r="B162" s="122" t="s">
        <v>114</v>
      </c>
      <c r="C162" s="123">
        <v>991</v>
      </c>
      <c r="D162" s="124" t="s">
        <v>26</v>
      </c>
      <c r="E162" s="124">
        <v>12</v>
      </c>
      <c r="F162" s="125"/>
      <c r="G162" s="126"/>
      <c r="H162" s="127">
        <f t="shared" ref="H162:I165" si="13">H163</f>
        <v>20</v>
      </c>
      <c r="I162" s="127">
        <f t="shared" si="13"/>
        <v>0</v>
      </c>
      <c r="J162" s="115">
        <f t="shared" si="11"/>
        <v>0</v>
      </c>
    </row>
    <row r="163" spans="1:10" ht="25.5" x14ac:dyDescent="0.2">
      <c r="A163" s="69"/>
      <c r="B163" s="24" t="s">
        <v>15</v>
      </c>
      <c r="C163" s="35">
        <v>991</v>
      </c>
      <c r="D163" s="81" t="s">
        <v>26</v>
      </c>
      <c r="E163" s="74">
        <v>12</v>
      </c>
      <c r="F163" s="67" t="s">
        <v>16</v>
      </c>
      <c r="G163" s="76"/>
      <c r="H163" s="82">
        <f t="shared" si="13"/>
        <v>20</v>
      </c>
      <c r="I163" s="82">
        <f t="shared" si="13"/>
        <v>0</v>
      </c>
      <c r="J163" s="115">
        <f t="shared" si="11"/>
        <v>0</v>
      </c>
    </row>
    <row r="164" spans="1:10" ht="15.75" x14ac:dyDescent="0.2">
      <c r="A164" s="69"/>
      <c r="B164" s="24" t="s">
        <v>17</v>
      </c>
      <c r="C164" s="35">
        <v>991</v>
      </c>
      <c r="D164" s="81" t="s">
        <v>26</v>
      </c>
      <c r="E164" s="74">
        <v>12</v>
      </c>
      <c r="F164" s="67" t="s">
        <v>18</v>
      </c>
      <c r="G164" s="76"/>
      <c r="H164" s="82">
        <f t="shared" si="13"/>
        <v>20</v>
      </c>
      <c r="I164" s="82">
        <f t="shared" si="13"/>
        <v>0</v>
      </c>
      <c r="J164" s="115">
        <f t="shared" si="11"/>
        <v>0</v>
      </c>
    </row>
    <row r="165" spans="1:10" ht="15.75" x14ac:dyDescent="0.2">
      <c r="A165" s="69"/>
      <c r="B165" s="24" t="s">
        <v>19</v>
      </c>
      <c r="C165" s="35">
        <v>991</v>
      </c>
      <c r="D165" s="81" t="s">
        <v>26</v>
      </c>
      <c r="E165" s="74">
        <v>12</v>
      </c>
      <c r="F165" s="67" t="s">
        <v>20</v>
      </c>
      <c r="G165" s="76"/>
      <c r="H165" s="82">
        <f t="shared" si="13"/>
        <v>20</v>
      </c>
      <c r="I165" s="82">
        <f t="shared" si="13"/>
        <v>0</v>
      </c>
      <c r="J165" s="115">
        <f t="shared" si="11"/>
        <v>0</v>
      </c>
    </row>
    <row r="166" spans="1:10" ht="38.25" x14ac:dyDescent="0.2">
      <c r="A166" s="69"/>
      <c r="B166" s="24" t="s">
        <v>56</v>
      </c>
      <c r="C166" s="35">
        <v>991</v>
      </c>
      <c r="D166" s="81" t="s">
        <v>26</v>
      </c>
      <c r="E166" s="74">
        <v>12</v>
      </c>
      <c r="F166" s="67" t="s">
        <v>20</v>
      </c>
      <c r="G166" s="76">
        <v>244</v>
      </c>
      <c r="H166" s="82">
        <v>20</v>
      </c>
      <c r="I166" s="82">
        <v>0</v>
      </c>
      <c r="J166" s="115">
        <f t="shared" si="11"/>
        <v>0</v>
      </c>
    </row>
    <row r="167" spans="1:10" s="12" customFormat="1" ht="15.75" x14ac:dyDescent="0.2">
      <c r="A167" s="79"/>
      <c r="B167" s="13" t="s">
        <v>117</v>
      </c>
      <c r="C167" s="57">
        <v>991</v>
      </c>
      <c r="D167" s="58" t="s">
        <v>118</v>
      </c>
      <c r="E167" s="58"/>
      <c r="F167" s="80"/>
      <c r="G167" s="60"/>
      <c r="H167" s="61">
        <f>H168+H182</f>
        <v>405.01288</v>
      </c>
      <c r="I167" s="61">
        <f>I168+I182</f>
        <v>405.01288</v>
      </c>
      <c r="J167" s="115">
        <f t="shared" si="11"/>
        <v>100</v>
      </c>
    </row>
    <row r="168" spans="1:10" s="88" customFormat="1" ht="15.75" x14ac:dyDescent="0.2">
      <c r="A168" s="69"/>
      <c r="B168" s="83" t="s">
        <v>119</v>
      </c>
      <c r="C168" s="84">
        <v>991</v>
      </c>
      <c r="D168" s="21" t="s">
        <v>118</v>
      </c>
      <c r="E168" s="21" t="s">
        <v>14</v>
      </c>
      <c r="F168" s="85"/>
      <c r="G168" s="86"/>
      <c r="H168" s="87">
        <f>H169</f>
        <v>59.097000000000001</v>
      </c>
      <c r="I168" s="87">
        <f>I169</f>
        <v>59.097000000000001</v>
      </c>
      <c r="J168" s="115">
        <f t="shared" si="11"/>
        <v>100</v>
      </c>
    </row>
    <row r="169" spans="1:10" s="88" customFormat="1" ht="25.5" x14ac:dyDescent="0.2">
      <c r="A169" s="69"/>
      <c r="B169" s="28" t="s">
        <v>15</v>
      </c>
      <c r="C169" s="89" t="s">
        <v>10</v>
      </c>
      <c r="D169" s="90" t="s">
        <v>118</v>
      </c>
      <c r="E169" s="90" t="s">
        <v>14</v>
      </c>
      <c r="F169" s="43" t="s">
        <v>16</v>
      </c>
      <c r="G169" s="86"/>
      <c r="H169" s="91">
        <f>H170</f>
        <v>59.097000000000001</v>
      </c>
      <c r="I169" s="91">
        <f>I170</f>
        <v>59.097000000000001</v>
      </c>
      <c r="J169" s="115">
        <f t="shared" si="11"/>
        <v>100</v>
      </c>
    </row>
    <row r="170" spans="1:10" s="88" customFormat="1" ht="15.75" x14ac:dyDescent="0.2">
      <c r="A170" s="69"/>
      <c r="B170" s="28" t="s">
        <v>17</v>
      </c>
      <c r="C170" s="89" t="s">
        <v>10</v>
      </c>
      <c r="D170" s="90" t="s">
        <v>118</v>
      </c>
      <c r="E170" s="90" t="s">
        <v>14</v>
      </c>
      <c r="F170" s="43" t="s">
        <v>18</v>
      </c>
      <c r="G170" s="86"/>
      <c r="H170" s="91">
        <f>H171+H173+H176+H178+H180</f>
        <v>59.097000000000001</v>
      </c>
      <c r="I170" s="91">
        <f>I171+I173+I176+I178+I180</f>
        <v>59.097000000000001</v>
      </c>
      <c r="J170" s="115">
        <f t="shared" si="11"/>
        <v>100</v>
      </c>
    </row>
    <row r="171" spans="1:10" s="88" customFormat="1" ht="51" hidden="1" x14ac:dyDescent="0.2">
      <c r="A171" s="69"/>
      <c r="B171" s="92" t="s">
        <v>84</v>
      </c>
      <c r="C171" s="43" t="s">
        <v>10</v>
      </c>
      <c r="D171" s="90" t="s">
        <v>118</v>
      </c>
      <c r="E171" s="90" t="s">
        <v>14</v>
      </c>
      <c r="F171" s="43" t="s">
        <v>55</v>
      </c>
      <c r="G171" s="44"/>
      <c r="H171" s="93">
        <f>H172</f>
        <v>0</v>
      </c>
      <c r="I171" s="93">
        <f>I172</f>
        <v>0</v>
      </c>
      <c r="J171" s="115" t="e">
        <f t="shared" si="11"/>
        <v>#DIV/0!</v>
      </c>
    </row>
    <row r="172" spans="1:10" s="88" customFormat="1" ht="38.25" hidden="1" x14ac:dyDescent="0.2">
      <c r="A172" s="69"/>
      <c r="B172" s="28" t="s">
        <v>56</v>
      </c>
      <c r="C172" s="43" t="s">
        <v>10</v>
      </c>
      <c r="D172" s="90" t="s">
        <v>118</v>
      </c>
      <c r="E172" s="90" t="s">
        <v>14</v>
      </c>
      <c r="F172" s="43" t="s">
        <v>55</v>
      </c>
      <c r="G172" s="44" t="s">
        <v>30</v>
      </c>
      <c r="H172" s="93"/>
      <c r="I172" s="93"/>
      <c r="J172" s="115" t="e">
        <f t="shared" si="11"/>
        <v>#DIV/0!</v>
      </c>
    </row>
    <row r="173" spans="1:10" s="88" customFormat="1" ht="15.75" hidden="1" x14ac:dyDescent="0.2">
      <c r="A173" s="69"/>
      <c r="B173" s="28" t="s">
        <v>28</v>
      </c>
      <c r="C173" s="43" t="s">
        <v>10</v>
      </c>
      <c r="D173" s="90" t="s">
        <v>118</v>
      </c>
      <c r="E173" s="90" t="s">
        <v>14</v>
      </c>
      <c r="F173" s="43" t="s">
        <v>75</v>
      </c>
      <c r="G173" s="44"/>
      <c r="H173" s="93">
        <f>H175</f>
        <v>0</v>
      </c>
      <c r="I173" s="93">
        <f>I175</f>
        <v>0</v>
      </c>
      <c r="J173" s="115" t="e">
        <f t="shared" si="11"/>
        <v>#DIV/0!</v>
      </c>
    </row>
    <row r="174" spans="1:10" s="88" customFormat="1" ht="38.25" hidden="1" x14ac:dyDescent="0.2">
      <c r="A174" s="69"/>
      <c r="B174" s="28" t="s">
        <v>120</v>
      </c>
      <c r="C174" s="43" t="s">
        <v>10</v>
      </c>
      <c r="D174" s="90" t="s">
        <v>118</v>
      </c>
      <c r="E174" s="90" t="s">
        <v>14</v>
      </c>
      <c r="F174" s="43" t="s">
        <v>75</v>
      </c>
      <c r="G174" s="44" t="s">
        <v>30</v>
      </c>
      <c r="H174" s="93"/>
      <c r="I174" s="93"/>
      <c r="J174" s="115" t="e">
        <f t="shared" si="11"/>
        <v>#DIV/0!</v>
      </c>
    </row>
    <row r="175" spans="1:10" s="88" customFormat="1" ht="15.75" hidden="1" x14ac:dyDescent="0.2">
      <c r="A175" s="69"/>
      <c r="B175" s="28" t="s">
        <v>29</v>
      </c>
      <c r="C175" s="43" t="s">
        <v>10</v>
      </c>
      <c r="D175" s="90" t="s">
        <v>118</v>
      </c>
      <c r="E175" s="90" t="s">
        <v>14</v>
      </c>
      <c r="F175" s="43" t="s">
        <v>75</v>
      </c>
      <c r="G175" s="44" t="s">
        <v>30</v>
      </c>
      <c r="H175" s="93"/>
      <c r="I175" s="93"/>
      <c r="J175" s="115" t="e">
        <f t="shared" si="11"/>
        <v>#DIV/0!</v>
      </c>
    </row>
    <row r="176" spans="1:10" s="88" customFormat="1" ht="25.5" x14ac:dyDescent="0.2">
      <c r="A176" s="69"/>
      <c r="B176" s="94" t="s">
        <v>121</v>
      </c>
      <c r="C176" s="95">
        <v>991</v>
      </c>
      <c r="D176" s="25" t="s">
        <v>118</v>
      </c>
      <c r="E176" s="25" t="s">
        <v>14</v>
      </c>
      <c r="F176" s="85" t="s">
        <v>122</v>
      </c>
      <c r="G176" s="86"/>
      <c r="H176" s="91">
        <f>H177</f>
        <v>33.520000000000003</v>
      </c>
      <c r="I176" s="91">
        <f>I177</f>
        <v>33.520000000000003</v>
      </c>
      <c r="J176" s="115">
        <f t="shared" si="11"/>
        <v>100</v>
      </c>
    </row>
    <row r="177" spans="1:11" s="88" customFormat="1" ht="15.75" x14ac:dyDescent="0.2">
      <c r="A177" s="69"/>
      <c r="B177" s="24" t="s">
        <v>53</v>
      </c>
      <c r="C177" s="95">
        <v>991</v>
      </c>
      <c r="D177" s="25" t="s">
        <v>118</v>
      </c>
      <c r="E177" s="25" t="s">
        <v>14</v>
      </c>
      <c r="F177" s="85" t="s">
        <v>122</v>
      </c>
      <c r="G177" s="86">
        <v>244</v>
      </c>
      <c r="H177" s="91">
        <v>33.520000000000003</v>
      </c>
      <c r="I177" s="91">
        <v>33.520000000000003</v>
      </c>
      <c r="J177" s="115">
        <f t="shared" si="11"/>
        <v>100</v>
      </c>
    </row>
    <row r="178" spans="1:11" s="88" customFormat="1" ht="15.75" x14ac:dyDescent="0.2">
      <c r="A178" s="69"/>
      <c r="B178" s="24" t="s">
        <v>28</v>
      </c>
      <c r="C178" s="95">
        <v>991</v>
      </c>
      <c r="D178" s="25" t="s">
        <v>118</v>
      </c>
      <c r="E178" s="25" t="s">
        <v>14</v>
      </c>
      <c r="F178" s="85" t="s">
        <v>75</v>
      </c>
      <c r="G178" s="86"/>
      <c r="H178" s="91">
        <f>H179</f>
        <v>18.45</v>
      </c>
      <c r="I178" s="91">
        <f>I179</f>
        <v>18.45</v>
      </c>
      <c r="J178" s="115">
        <f t="shared" si="11"/>
        <v>100</v>
      </c>
    </row>
    <row r="179" spans="1:11" s="88" customFormat="1" ht="15.75" x14ac:dyDescent="0.2">
      <c r="A179" s="69"/>
      <c r="B179" s="24" t="s">
        <v>175</v>
      </c>
      <c r="C179" s="95">
        <v>991</v>
      </c>
      <c r="D179" s="25" t="s">
        <v>118</v>
      </c>
      <c r="E179" s="25" t="s">
        <v>14</v>
      </c>
      <c r="F179" s="85" t="s">
        <v>75</v>
      </c>
      <c r="G179" s="86">
        <v>247</v>
      </c>
      <c r="H179" s="91">
        <v>18.45</v>
      </c>
      <c r="I179" s="112">
        <v>18.45</v>
      </c>
      <c r="J179" s="115">
        <f t="shared" si="11"/>
        <v>100</v>
      </c>
    </row>
    <row r="180" spans="1:11" s="88" customFormat="1" ht="51" x14ac:dyDescent="0.2">
      <c r="A180" s="69"/>
      <c r="B180" s="24" t="s">
        <v>67</v>
      </c>
      <c r="C180" s="95">
        <v>991</v>
      </c>
      <c r="D180" s="25" t="s">
        <v>118</v>
      </c>
      <c r="E180" s="25" t="s">
        <v>14</v>
      </c>
      <c r="F180" s="22" t="s">
        <v>55</v>
      </c>
      <c r="G180" s="23"/>
      <c r="H180" s="26">
        <f>H181</f>
        <v>7.1269999999999998</v>
      </c>
      <c r="I180" s="26">
        <f>I181</f>
        <v>7.1269999999999998</v>
      </c>
      <c r="J180" s="115">
        <f t="shared" si="11"/>
        <v>100</v>
      </c>
    </row>
    <row r="181" spans="1:11" s="88" customFormat="1" ht="15.75" x14ac:dyDescent="0.2">
      <c r="A181" s="69"/>
      <c r="B181" s="24" t="s">
        <v>53</v>
      </c>
      <c r="C181" s="95">
        <v>991</v>
      </c>
      <c r="D181" s="25" t="s">
        <v>118</v>
      </c>
      <c r="E181" s="25" t="s">
        <v>14</v>
      </c>
      <c r="F181" s="22" t="s">
        <v>55</v>
      </c>
      <c r="G181" s="23" t="s">
        <v>30</v>
      </c>
      <c r="H181" s="26">
        <v>7.1269999999999998</v>
      </c>
      <c r="I181" s="26">
        <v>7.1269999999999998</v>
      </c>
      <c r="J181" s="115">
        <f t="shared" si="11"/>
        <v>100</v>
      </c>
    </row>
    <row r="182" spans="1:11" ht="15.75" x14ac:dyDescent="0.2">
      <c r="A182" s="69"/>
      <c r="B182" s="19" t="s">
        <v>123</v>
      </c>
      <c r="C182" s="35">
        <v>991</v>
      </c>
      <c r="D182" s="25" t="s">
        <v>118</v>
      </c>
      <c r="E182" s="25" t="s">
        <v>91</v>
      </c>
      <c r="F182" s="22"/>
      <c r="G182" s="23"/>
      <c r="H182" s="11">
        <f>H185</f>
        <v>345.91588000000002</v>
      </c>
      <c r="I182" s="11">
        <f>I185</f>
        <v>345.91588000000002</v>
      </c>
      <c r="J182" s="115">
        <f t="shared" si="11"/>
        <v>100</v>
      </c>
    </row>
    <row r="183" spans="1:11" ht="29.25" hidden="1" customHeight="1" x14ac:dyDescent="0.2">
      <c r="A183" s="69"/>
      <c r="B183" s="24" t="s">
        <v>124</v>
      </c>
      <c r="C183" s="35">
        <v>988</v>
      </c>
      <c r="D183" s="25" t="s">
        <v>118</v>
      </c>
      <c r="E183" s="25" t="s">
        <v>91</v>
      </c>
      <c r="F183" s="85" t="s">
        <v>125</v>
      </c>
      <c r="G183" s="23"/>
      <c r="H183" s="26">
        <f>H184</f>
        <v>0</v>
      </c>
      <c r="I183" s="26">
        <f>I184</f>
        <v>1</v>
      </c>
      <c r="J183" s="115" t="e">
        <f t="shared" si="11"/>
        <v>#DIV/0!</v>
      </c>
    </row>
    <row r="184" spans="1:11" ht="34.5" hidden="1" customHeight="1" x14ac:dyDescent="0.2">
      <c r="A184" s="69"/>
      <c r="B184" s="24" t="s">
        <v>120</v>
      </c>
      <c r="C184" s="35">
        <v>989</v>
      </c>
      <c r="D184" s="25" t="s">
        <v>118</v>
      </c>
      <c r="E184" s="25" t="s">
        <v>91</v>
      </c>
      <c r="F184" s="85" t="s">
        <v>125</v>
      </c>
      <c r="G184" s="23" t="s">
        <v>30</v>
      </c>
      <c r="H184" s="26">
        <v>0</v>
      </c>
      <c r="I184" s="26">
        <v>1</v>
      </c>
      <c r="J184" s="115" t="e">
        <f t="shared" si="11"/>
        <v>#DIV/0!</v>
      </c>
    </row>
    <row r="185" spans="1:11" ht="34.5" customHeight="1" x14ac:dyDescent="0.2">
      <c r="A185" s="69"/>
      <c r="B185" s="24" t="s">
        <v>15</v>
      </c>
      <c r="C185" s="20" t="s">
        <v>10</v>
      </c>
      <c r="D185" s="25" t="s">
        <v>118</v>
      </c>
      <c r="E185" s="25" t="s">
        <v>91</v>
      </c>
      <c r="F185" s="22" t="s">
        <v>16</v>
      </c>
      <c r="G185" s="23"/>
      <c r="H185" s="26">
        <f>H186</f>
        <v>345.91588000000002</v>
      </c>
      <c r="I185" s="26">
        <f>I186</f>
        <v>345.91588000000002</v>
      </c>
      <c r="J185" s="115">
        <f t="shared" si="11"/>
        <v>100</v>
      </c>
    </row>
    <row r="186" spans="1:11" ht="18" customHeight="1" x14ac:dyDescent="0.2">
      <c r="A186" s="69"/>
      <c r="B186" s="24" t="s">
        <v>17</v>
      </c>
      <c r="C186" s="20" t="s">
        <v>10</v>
      </c>
      <c r="D186" s="25" t="s">
        <v>118</v>
      </c>
      <c r="E186" s="25" t="s">
        <v>91</v>
      </c>
      <c r="F186" s="22" t="s">
        <v>18</v>
      </c>
      <c r="G186" s="23"/>
      <c r="H186" s="26">
        <f>H191+H199+H201+H203</f>
        <v>345.91588000000002</v>
      </c>
      <c r="I186" s="26">
        <f>I191+I199+I201+I203</f>
        <v>345.91588000000002</v>
      </c>
      <c r="J186" s="115">
        <f t="shared" si="11"/>
        <v>100</v>
      </c>
    </row>
    <row r="187" spans="1:11" ht="52.5" hidden="1" customHeight="1" x14ac:dyDescent="0.2">
      <c r="A187" s="69"/>
      <c r="B187" s="42" t="s">
        <v>84</v>
      </c>
      <c r="C187" s="43" t="s">
        <v>10</v>
      </c>
      <c r="D187" s="25" t="s">
        <v>118</v>
      </c>
      <c r="E187" s="25" t="s">
        <v>91</v>
      </c>
      <c r="F187" s="43" t="s">
        <v>55</v>
      </c>
      <c r="G187" s="44"/>
      <c r="H187" s="26">
        <f>H188</f>
        <v>0</v>
      </c>
      <c r="I187" s="26">
        <f>I188</f>
        <v>0</v>
      </c>
      <c r="J187" s="115" t="e">
        <f t="shared" si="11"/>
        <v>#DIV/0!</v>
      </c>
    </row>
    <row r="188" spans="1:11" ht="18" hidden="1" customHeight="1" x14ac:dyDescent="0.2">
      <c r="A188" s="69"/>
      <c r="B188" s="24" t="s">
        <v>56</v>
      </c>
      <c r="C188" s="43" t="s">
        <v>10</v>
      </c>
      <c r="D188" s="25" t="s">
        <v>118</v>
      </c>
      <c r="E188" s="25" t="s">
        <v>91</v>
      </c>
      <c r="F188" s="43" t="s">
        <v>55</v>
      </c>
      <c r="G188" s="44" t="s">
        <v>30</v>
      </c>
      <c r="H188" s="26"/>
      <c r="I188" s="26"/>
      <c r="J188" s="115" t="e">
        <f t="shared" si="11"/>
        <v>#DIV/0!</v>
      </c>
    </row>
    <row r="189" spans="1:11" ht="53.25" hidden="1" customHeight="1" x14ac:dyDescent="0.2">
      <c r="A189" s="69"/>
      <c r="B189" s="24" t="s">
        <v>54</v>
      </c>
      <c r="C189" s="43" t="s">
        <v>10</v>
      </c>
      <c r="D189" s="25" t="s">
        <v>118</v>
      </c>
      <c r="E189" s="25" t="s">
        <v>91</v>
      </c>
      <c r="F189" s="43" t="s">
        <v>55</v>
      </c>
      <c r="G189" s="44"/>
      <c r="H189" s="26">
        <f>H190</f>
        <v>0</v>
      </c>
      <c r="I189" s="26">
        <f>I190</f>
        <v>0</v>
      </c>
      <c r="J189" s="115" t="e">
        <f t="shared" si="11"/>
        <v>#DIV/0!</v>
      </c>
    </row>
    <row r="190" spans="1:11" ht="18" hidden="1" customHeight="1" x14ac:dyDescent="0.2">
      <c r="A190" s="69"/>
      <c r="B190" s="24" t="s">
        <v>56</v>
      </c>
      <c r="C190" s="43" t="s">
        <v>10</v>
      </c>
      <c r="D190" s="25" t="s">
        <v>118</v>
      </c>
      <c r="E190" s="25" t="s">
        <v>91</v>
      </c>
      <c r="F190" s="43" t="s">
        <v>55</v>
      </c>
      <c r="G190" s="44" t="s">
        <v>30</v>
      </c>
      <c r="H190" s="26"/>
      <c r="I190" s="26"/>
      <c r="J190" s="115" t="e">
        <f t="shared" si="11"/>
        <v>#DIV/0!</v>
      </c>
    </row>
    <row r="191" spans="1:11" ht="39.75" customHeight="1" x14ac:dyDescent="0.2">
      <c r="A191" s="69"/>
      <c r="B191" s="48" t="s">
        <v>126</v>
      </c>
      <c r="C191" s="35">
        <v>991</v>
      </c>
      <c r="D191" s="25" t="s">
        <v>118</v>
      </c>
      <c r="E191" s="25" t="s">
        <v>91</v>
      </c>
      <c r="F191" s="85" t="s">
        <v>127</v>
      </c>
      <c r="G191" s="23"/>
      <c r="H191" s="26">
        <f>H192</f>
        <v>0.2</v>
      </c>
      <c r="I191" s="26">
        <f>I192</f>
        <v>0.2</v>
      </c>
      <c r="J191" s="115">
        <f t="shared" si="11"/>
        <v>100</v>
      </c>
    </row>
    <row r="192" spans="1:11" ht="15.75" x14ac:dyDescent="0.2">
      <c r="A192" s="69"/>
      <c r="B192" s="24" t="s">
        <v>62</v>
      </c>
      <c r="C192" s="35">
        <v>991</v>
      </c>
      <c r="D192" s="25" t="s">
        <v>118</v>
      </c>
      <c r="E192" s="25" t="s">
        <v>91</v>
      </c>
      <c r="F192" s="85" t="s">
        <v>127</v>
      </c>
      <c r="G192" s="23" t="s">
        <v>63</v>
      </c>
      <c r="H192" s="26">
        <v>0.2</v>
      </c>
      <c r="I192" s="111">
        <v>0.2</v>
      </c>
      <c r="J192" s="115">
        <f t="shared" si="11"/>
        <v>100</v>
      </c>
      <c r="K192" s="1" t="s">
        <v>94</v>
      </c>
    </row>
    <row r="193" spans="1:10" ht="25.5" hidden="1" x14ac:dyDescent="0.2">
      <c r="A193" s="69"/>
      <c r="B193" s="24" t="s">
        <v>128</v>
      </c>
      <c r="C193" s="35">
        <v>991</v>
      </c>
      <c r="D193" s="25" t="s">
        <v>118</v>
      </c>
      <c r="E193" s="25" t="s">
        <v>91</v>
      </c>
      <c r="F193" s="85" t="s">
        <v>129</v>
      </c>
      <c r="G193" s="23"/>
      <c r="H193" s="26">
        <f>H194</f>
        <v>0</v>
      </c>
      <c r="I193" s="111"/>
      <c r="J193" s="115" t="e">
        <f t="shared" si="11"/>
        <v>#DIV/0!</v>
      </c>
    </row>
    <row r="194" spans="1:10" ht="38.25" hidden="1" x14ac:dyDescent="0.2">
      <c r="A194" s="69"/>
      <c r="B194" s="24" t="s">
        <v>120</v>
      </c>
      <c r="C194" s="35">
        <v>991</v>
      </c>
      <c r="D194" s="25" t="s">
        <v>118</v>
      </c>
      <c r="E194" s="25" t="s">
        <v>91</v>
      </c>
      <c r="F194" s="85" t="s">
        <v>129</v>
      </c>
      <c r="G194" s="23" t="s">
        <v>30</v>
      </c>
      <c r="H194" s="26">
        <v>0</v>
      </c>
      <c r="I194" s="111"/>
      <c r="J194" s="115" t="e">
        <f t="shared" si="11"/>
        <v>#DIV/0!</v>
      </c>
    </row>
    <row r="195" spans="1:10" s="97" customFormat="1" ht="51" hidden="1" x14ac:dyDescent="0.2">
      <c r="A195" s="96"/>
      <c r="B195" s="24" t="s">
        <v>130</v>
      </c>
      <c r="C195" s="35">
        <v>991</v>
      </c>
      <c r="D195" s="25" t="s">
        <v>118</v>
      </c>
      <c r="E195" s="25" t="s">
        <v>91</v>
      </c>
      <c r="F195" s="85" t="s">
        <v>131</v>
      </c>
      <c r="G195" s="23"/>
      <c r="H195" s="26">
        <f>H196</f>
        <v>0</v>
      </c>
      <c r="I195" s="113"/>
      <c r="J195" s="115" t="e">
        <f t="shared" si="11"/>
        <v>#DIV/0!</v>
      </c>
    </row>
    <row r="196" spans="1:10" s="97" customFormat="1" ht="38.25" hidden="1" x14ac:dyDescent="0.2">
      <c r="A196" s="96"/>
      <c r="B196" s="24" t="s">
        <v>56</v>
      </c>
      <c r="C196" s="35">
        <v>991</v>
      </c>
      <c r="D196" s="25" t="s">
        <v>118</v>
      </c>
      <c r="E196" s="25" t="s">
        <v>91</v>
      </c>
      <c r="F196" s="85" t="s">
        <v>131</v>
      </c>
      <c r="G196" s="23" t="s">
        <v>30</v>
      </c>
      <c r="H196" s="26"/>
      <c r="I196" s="113"/>
      <c r="J196" s="115" t="e">
        <f t="shared" si="11"/>
        <v>#DIV/0!</v>
      </c>
    </row>
    <row r="197" spans="1:10" ht="38.25" hidden="1" x14ac:dyDescent="0.2">
      <c r="A197" s="69"/>
      <c r="B197" s="24" t="s">
        <v>132</v>
      </c>
      <c r="C197" s="35">
        <v>991</v>
      </c>
      <c r="D197" s="25" t="s">
        <v>118</v>
      </c>
      <c r="E197" s="25" t="s">
        <v>91</v>
      </c>
      <c r="F197" s="22" t="s">
        <v>133</v>
      </c>
      <c r="G197" s="23"/>
      <c r="H197" s="36">
        <f>H198</f>
        <v>0</v>
      </c>
      <c r="I197" s="111"/>
      <c r="J197" s="115" t="e">
        <f t="shared" si="11"/>
        <v>#DIV/0!</v>
      </c>
    </row>
    <row r="198" spans="1:10" ht="15.75" hidden="1" x14ac:dyDescent="0.2">
      <c r="A198" s="69"/>
      <c r="B198" s="24" t="s">
        <v>62</v>
      </c>
      <c r="C198" s="35">
        <v>991</v>
      </c>
      <c r="D198" s="25" t="s">
        <v>118</v>
      </c>
      <c r="E198" s="25" t="s">
        <v>91</v>
      </c>
      <c r="F198" s="22" t="s">
        <v>133</v>
      </c>
      <c r="G198" s="23" t="s">
        <v>63</v>
      </c>
      <c r="H198" s="26"/>
      <c r="I198" s="111"/>
      <c r="J198" s="115" t="e">
        <f t="shared" si="11"/>
        <v>#DIV/0!</v>
      </c>
    </row>
    <row r="199" spans="1:10" ht="15.75" x14ac:dyDescent="0.2">
      <c r="A199" s="69"/>
      <c r="B199" s="24" t="s">
        <v>19</v>
      </c>
      <c r="C199" s="35">
        <v>991</v>
      </c>
      <c r="D199" s="25" t="s">
        <v>118</v>
      </c>
      <c r="E199" s="25" t="s">
        <v>91</v>
      </c>
      <c r="F199" s="22" t="s">
        <v>20</v>
      </c>
      <c r="G199" s="23"/>
      <c r="H199" s="26">
        <f>H200</f>
        <v>20.780999999999999</v>
      </c>
      <c r="I199" s="26">
        <f>I200</f>
        <v>20.780999999999999</v>
      </c>
      <c r="J199" s="115">
        <f t="shared" si="11"/>
        <v>100</v>
      </c>
    </row>
    <row r="200" spans="1:10" ht="15.75" x14ac:dyDescent="0.2">
      <c r="A200" s="69"/>
      <c r="B200" s="24" t="s">
        <v>53</v>
      </c>
      <c r="C200" s="35">
        <v>991</v>
      </c>
      <c r="D200" s="25" t="s">
        <v>118</v>
      </c>
      <c r="E200" s="25" t="s">
        <v>91</v>
      </c>
      <c r="F200" s="22" t="s">
        <v>20</v>
      </c>
      <c r="G200" s="23" t="s">
        <v>30</v>
      </c>
      <c r="H200" s="26">
        <v>20.780999999999999</v>
      </c>
      <c r="I200" s="26">
        <v>20.780999999999999</v>
      </c>
      <c r="J200" s="115">
        <f t="shared" si="11"/>
        <v>100</v>
      </c>
    </row>
    <row r="201" spans="1:10" ht="51" x14ac:dyDescent="0.2">
      <c r="A201" s="69"/>
      <c r="B201" s="24" t="s">
        <v>67</v>
      </c>
      <c r="C201" s="35">
        <v>991</v>
      </c>
      <c r="D201" s="25" t="s">
        <v>118</v>
      </c>
      <c r="E201" s="25" t="s">
        <v>91</v>
      </c>
      <c r="F201" s="22" t="s">
        <v>55</v>
      </c>
      <c r="G201" s="23"/>
      <c r="H201" s="26">
        <f>H202</f>
        <v>304.93488000000002</v>
      </c>
      <c r="I201" s="26">
        <f>I202</f>
        <v>304.93488000000002</v>
      </c>
      <c r="J201" s="115">
        <f t="shared" si="11"/>
        <v>100</v>
      </c>
    </row>
    <row r="202" spans="1:10" ht="15.75" x14ac:dyDescent="0.2">
      <c r="A202" s="69"/>
      <c r="B202" s="24" t="s">
        <v>53</v>
      </c>
      <c r="C202" s="35">
        <v>991</v>
      </c>
      <c r="D202" s="25" t="s">
        <v>118</v>
      </c>
      <c r="E202" s="25" t="s">
        <v>91</v>
      </c>
      <c r="F202" s="22" t="s">
        <v>55</v>
      </c>
      <c r="G202" s="23" t="s">
        <v>30</v>
      </c>
      <c r="H202" s="26">
        <v>304.93488000000002</v>
      </c>
      <c r="I202" s="26">
        <v>304.93488000000002</v>
      </c>
      <c r="J202" s="115">
        <f t="shared" ref="J202:J265" si="14">I202/H202*100</f>
        <v>100</v>
      </c>
    </row>
    <row r="203" spans="1:10" ht="75.75" customHeight="1" x14ac:dyDescent="0.25">
      <c r="A203" s="69"/>
      <c r="B203" s="98" t="s">
        <v>134</v>
      </c>
      <c r="C203" s="35">
        <v>991</v>
      </c>
      <c r="D203" s="25" t="s">
        <v>118</v>
      </c>
      <c r="E203" s="25" t="s">
        <v>91</v>
      </c>
      <c r="F203" s="22" t="s">
        <v>135</v>
      </c>
      <c r="G203" s="23"/>
      <c r="H203" s="26">
        <f>H204</f>
        <v>20</v>
      </c>
      <c r="I203" s="26">
        <f>I204</f>
        <v>20</v>
      </c>
      <c r="J203" s="115">
        <f t="shared" si="14"/>
        <v>100</v>
      </c>
    </row>
    <row r="204" spans="1:10" ht="15.75" x14ac:dyDescent="0.2">
      <c r="A204" s="69"/>
      <c r="B204" s="24" t="s">
        <v>53</v>
      </c>
      <c r="C204" s="35">
        <v>991</v>
      </c>
      <c r="D204" s="25" t="s">
        <v>118</v>
      </c>
      <c r="E204" s="25" t="s">
        <v>91</v>
      </c>
      <c r="F204" s="22" t="s">
        <v>135</v>
      </c>
      <c r="G204" s="23" t="s">
        <v>30</v>
      </c>
      <c r="H204" s="26">
        <v>20</v>
      </c>
      <c r="I204" s="26">
        <v>20</v>
      </c>
      <c r="J204" s="115">
        <f t="shared" si="14"/>
        <v>100</v>
      </c>
    </row>
    <row r="205" spans="1:10" s="12" customFormat="1" ht="15.75" x14ac:dyDescent="0.2">
      <c r="A205" s="79"/>
      <c r="B205" s="13" t="s">
        <v>136</v>
      </c>
      <c r="C205" s="99">
        <v>991</v>
      </c>
      <c r="D205" s="100" t="s">
        <v>137</v>
      </c>
      <c r="E205" s="58"/>
      <c r="F205" s="80"/>
      <c r="G205" s="60"/>
      <c r="H205" s="101">
        <f>H206+H251</f>
        <v>2271.5573100000001</v>
      </c>
      <c r="I205" s="101">
        <f>I206+I251</f>
        <v>2075.1446699999997</v>
      </c>
      <c r="J205" s="115">
        <f t="shared" si="14"/>
        <v>91.353392708370606</v>
      </c>
    </row>
    <row r="206" spans="1:10" ht="15.75" x14ac:dyDescent="0.2">
      <c r="A206" s="69"/>
      <c r="B206" s="19" t="s">
        <v>138</v>
      </c>
      <c r="C206" s="35">
        <v>991</v>
      </c>
      <c r="D206" s="25" t="s">
        <v>137</v>
      </c>
      <c r="E206" s="25" t="s">
        <v>12</v>
      </c>
      <c r="F206" s="22"/>
      <c r="G206" s="23"/>
      <c r="H206" s="11">
        <f>H207</f>
        <v>1612.01226</v>
      </c>
      <c r="I206" s="11">
        <f>I207</f>
        <v>1510.14861</v>
      </c>
      <c r="J206" s="115">
        <f t="shared" si="14"/>
        <v>93.680963071583591</v>
      </c>
    </row>
    <row r="207" spans="1:10" ht="25.5" x14ac:dyDescent="0.2">
      <c r="A207" s="69"/>
      <c r="B207" s="24" t="s">
        <v>15</v>
      </c>
      <c r="C207" s="20" t="s">
        <v>10</v>
      </c>
      <c r="D207" s="25" t="s">
        <v>137</v>
      </c>
      <c r="E207" s="25" t="s">
        <v>12</v>
      </c>
      <c r="F207" s="22" t="s">
        <v>16</v>
      </c>
      <c r="G207" s="23"/>
      <c r="H207" s="26">
        <f>H208</f>
        <v>1612.01226</v>
      </c>
      <c r="I207" s="26">
        <f>I208</f>
        <v>1510.14861</v>
      </c>
      <c r="J207" s="115">
        <f t="shared" si="14"/>
        <v>93.680963071583591</v>
      </c>
    </row>
    <row r="208" spans="1:10" ht="15.75" x14ac:dyDescent="0.2">
      <c r="A208" s="69"/>
      <c r="B208" s="24" t="s">
        <v>17</v>
      </c>
      <c r="C208" s="20" t="s">
        <v>10</v>
      </c>
      <c r="D208" s="25" t="s">
        <v>137</v>
      </c>
      <c r="E208" s="25" t="s">
        <v>12</v>
      </c>
      <c r="F208" s="22" t="s">
        <v>18</v>
      </c>
      <c r="G208" s="23"/>
      <c r="H208" s="26">
        <f>H226+H231+H247+H249</f>
        <v>1612.01226</v>
      </c>
      <c r="I208" s="26">
        <f>I226+I231+I247+I249</f>
        <v>1510.14861</v>
      </c>
      <c r="J208" s="115">
        <f t="shared" si="14"/>
        <v>93.680963071583591</v>
      </c>
    </row>
    <row r="209" spans="1:10" ht="76.5" hidden="1" customHeight="1" x14ac:dyDescent="0.2">
      <c r="A209" s="69"/>
      <c r="B209" s="24" t="s">
        <v>139</v>
      </c>
      <c r="C209" s="20" t="s">
        <v>10</v>
      </c>
      <c r="D209" s="25" t="s">
        <v>137</v>
      </c>
      <c r="E209" s="25" t="s">
        <v>12</v>
      </c>
      <c r="F209" s="22" t="s">
        <v>140</v>
      </c>
      <c r="G209" s="23"/>
      <c r="H209" s="26">
        <f>H210</f>
        <v>0</v>
      </c>
      <c r="I209" s="26">
        <f>I210</f>
        <v>0</v>
      </c>
      <c r="J209" s="115" t="e">
        <f t="shared" si="14"/>
        <v>#DIV/0!</v>
      </c>
    </row>
    <row r="210" spans="1:10" ht="38.25" hidden="1" x14ac:dyDescent="0.2">
      <c r="A210" s="69"/>
      <c r="B210" s="24" t="s">
        <v>141</v>
      </c>
      <c r="C210" s="20" t="s">
        <v>10</v>
      </c>
      <c r="D210" s="25" t="s">
        <v>137</v>
      </c>
      <c r="E210" s="25" t="s">
        <v>12</v>
      </c>
      <c r="F210" s="22" t="s">
        <v>140</v>
      </c>
      <c r="G210" s="23" t="s">
        <v>142</v>
      </c>
      <c r="H210" s="26"/>
      <c r="I210" s="26"/>
      <c r="J210" s="115" t="e">
        <f t="shared" si="14"/>
        <v>#DIV/0!</v>
      </c>
    </row>
    <row r="211" spans="1:10" ht="15.75" hidden="1" x14ac:dyDescent="0.2">
      <c r="A211" s="69"/>
      <c r="B211" s="24" t="s">
        <v>19</v>
      </c>
      <c r="C211" s="20" t="s">
        <v>10</v>
      </c>
      <c r="D211" s="25" t="s">
        <v>137</v>
      </c>
      <c r="E211" s="25" t="s">
        <v>12</v>
      </c>
      <c r="F211" s="22" t="s">
        <v>20</v>
      </c>
      <c r="G211" s="22"/>
      <c r="H211" s="40"/>
      <c r="I211" s="40"/>
      <c r="J211" s="115" t="e">
        <f t="shared" si="14"/>
        <v>#DIV/0!</v>
      </c>
    </row>
    <row r="212" spans="1:10" ht="25.5" hidden="1" x14ac:dyDescent="0.2">
      <c r="A212" s="69"/>
      <c r="B212" s="24" t="s">
        <v>80</v>
      </c>
      <c r="C212" s="20" t="s">
        <v>10</v>
      </c>
      <c r="D212" s="25" t="s">
        <v>137</v>
      </c>
      <c r="E212" s="25" t="s">
        <v>12</v>
      </c>
      <c r="F212" s="22" t="s">
        <v>20</v>
      </c>
      <c r="G212" s="22" t="s">
        <v>45</v>
      </c>
      <c r="H212" s="40"/>
      <c r="I212" s="40"/>
      <c r="J212" s="115" t="e">
        <f t="shared" si="14"/>
        <v>#DIV/0!</v>
      </c>
    </row>
    <row r="213" spans="1:10" ht="51" hidden="1" x14ac:dyDescent="0.2">
      <c r="A213" s="69"/>
      <c r="B213" s="24" t="s">
        <v>81</v>
      </c>
      <c r="C213" s="20" t="s">
        <v>10</v>
      </c>
      <c r="D213" s="25" t="s">
        <v>137</v>
      </c>
      <c r="E213" s="25" t="s">
        <v>12</v>
      </c>
      <c r="F213" s="22" t="s">
        <v>20</v>
      </c>
      <c r="G213" s="22" t="s">
        <v>47</v>
      </c>
      <c r="H213" s="40"/>
      <c r="I213" s="40"/>
      <c r="J213" s="115" t="e">
        <f t="shared" si="14"/>
        <v>#DIV/0!</v>
      </c>
    </row>
    <row r="214" spans="1:10" ht="20.25" hidden="1" customHeight="1" x14ac:dyDescent="0.2">
      <c r="A214" s="69"/>
      <c r="B214" s="24" t="s">
        <v>82</v>
      </c>
      <c r="C214" s="22" t="s">
        <v>10</v>
      </c>
      <c r="D214" s="25" t="s">
        <v>137</v>
      </c>
      <c r="E214" s="25" t="s">
        <v>12</v>
      </c>
      <c r="F214" s="22" t="s">
        <v>75</v>
      </c>
      <c r="G214" s="22"/>
      <c r="H214" s="41">
        <f>H215+H216+H217</f>
        <v>0</v>
      </c>
      <c r="I214" s="41">
        <f>I215+I216+I217</f>
        <v>0</v>
      </c>
      <c r="J214" s="115" t="e">
        <f t="shared" si="14"/>
        <v>#DIV/0!</v>
      </c>
    </row>
    <row r="215" spans="1:10" ht="24.75" hidden="1" customHeight="1" x14ac:dyDescent="0.2">
      <c r="A215" s="69"/>
      <c r="B215" s="24" t="s">
        <v>80</v>
      </c>
      <c r="C215" s="22" t="s">
        <v>10</v>
      </c>
      <c r="D215" s="25" t="s">
        <v>137</v>
      </c>
      <c r="E215" s="25" t="s">
        <v>12</v>
      </c>
      <c r="F215" s="22" t="s">
        <v>83</v>
      </c>
      <c r="G215" s="22" t="s">
        <v>45</v>
      </c>
      <c r="H215" s="40"/>
      <c r="I215" s="40"/>
      <c r="J215" s="115" t="e">
        <f t="shared" si="14"/>
        <v>#DIV/0!</v>
      </c>
    </row>
    <row r="216" spans="1:10" ht="38.25" hidden="1" customHeight="1" x14ac:dyDescent="0.2">
      <c r="A216" s="69"/>
      <c r="B216" s="24" t="s">
        <v>81</v>
      </c>
      <c r="C216" s="22" t="s">
        <v>10</v>
      </c>
      <c r="D216" s="25" t="s">
        <v>137</v>
      </c>
      <c r="E216" s="25" t="s">
        <v>12</v>
      </c>
      <c r="F216" s="22" t="s">
        <v>83</v>
      </c>
      <c r="G216" s="22" t="s">
        <v>47</v>
      </c>
      <c r="H216" s="40"/>
      <c r="I216" s="40"/>
      <c r="J216" s="115" t="e">
        <f t="shared" si="14"/>
        <v>#DIV/0!</v>
      </c>
    </row>
    <row r="217" spans="1:10" ht="15.75" hidden="1" x14ac:dyDescent="0.2">
      <c r="A217" s="69"/>
      <c r="B217" s="24" t="s">
        <v>53</v>
      </c>
      <c r="C217" s="22" t="s">
        <v>10</v>
      </c>
      <c r="D217" s="25" t="s">
        <v>137</v>
      </c>
      <c r="E217" s="25" t="s">
        <v>12</v>
      </c>
      <c r="F217" s="22" t="s">
        <v>75</v>
      </c>
      <c r="G217" s="22" t="s">
        <v>30</v>
      </c>
      <c r="H217" s="40"/>
      <c r="I217" s="40"/>
      <c r="J217" s="115" t="e">
        <f t="shared" si="14"/>
        <v>#DIV/0!</v>
      </c>
    </row>
    <row r="218" spans="1:10" ht="76.5" hidden="1" x14ac:dyDescent="0.2">
      <c r="A218" s="69"/>
      <c r="B218" s="24" t="s">
        <v>143</v>
      </c>
      <c r="C218" s="22" t="s">
        <v>10</v>
      </c>
      <c r="D218" s="25" t="s">
        <v>137</v>
      </c>
      <c r="E218" s="25" t="s">
        <v>12</v>
      </c>
      <c r="F218" s="22" t="s">
        <v>144</v>
      </c>
      <c r="G218" s="22"/>
      <c r="H218" s="40">
        <f>H219</f>
        <v>0</v>
      </c>
      <c r="I218" s="40">
        <f>I219</f>
        <v>0</v>
      </c>
      <c r="J218" s="115" t="e">
        <f t="shared" si="14"/>
        <v>#DIV/0!</v>
      </c>
    </row>
    <row r="219" spans="1:10" ht="38.25" hidden="1" x14ac:dyDescent="0.2">
      <c r="A219" s="69"/>
      <c r="B219" s="24" t="s">
        <v>141</v>
      </c>
      <c r="C219" s="22" t="s">
        <v>10</v>
      </c>
      <c r="D219" s="25" t="s">
        <v>137</v>
      </c>
      <c r="E219" s="25" t="s">
        <v>12</v>
      </c>
      <c r="F219" s="22" t="s">
        <v>144</v>
      </c>
      <c r="G219" s="22" t="s">
        <v>142</v>
      </c>
      <c r="H219" s="40"/>
      <c r="I219" s="40"/>
      <c r="J219" s="115" t="e">
        <f t="shared" si="14"/>
        <v>#DIV/0!</v>
      </c>
    </row>
    <row r="220" spans="1:10" ht="89.25" hidden="1" customHeight="1" x14ac:dyDescent="0.2">
      <c r="A220" s="69"/>
      <c r="B220" s="24" t="s">
        <v>145</v>
      </c>
      <c r="C220" s="22" t="s">
        <v>10</v>
      </c>
      <c r="D220" s="25" t="s">
        <v>137</v>
      </c>
      <c r="E220" s="25" t="s">
        <v>12</v>
      </c>
      <c r="F220" s="22" t="s">
        <v>146</v>
      </c>
      <c r="G220" s="22"/>
      <c r="H220" s="40">
        <f>H221</f>
        <v>0</v>
      </c>
      <c r="I220" s="40">
        <f>I221</f>
        <v>0</v>
      </c>
      <c r="J220" s="115" t="e">
        <f t="shared" si="14"/>
        <v>#DIV/0!</v>
      </c>
    </row>
    <row r="221" spans="1:10" ht="44.25" hidden="1" customHeight="1" x14ac:dyDescent="0.2">
      <c r="A221" s="69"/>
      <c r="B221" s="24" t="s">
        <v>147</v>
      </c>
      <c r="C221" s="22" t="s">
        <v>10</v>
      </c>
      <c r="D221" s="25" t="s">
        <v>137</v>
      </c>
      <c r="E221" s="25" t="s">
        <v>12</v>
      </c>
      <c r="F221" s="22" t="s">
        <v>146</v>
      </c>
      <c r="G221" s="22" t="s">
        <v>142</v>
      </c>
      <c r="H221" s="40"/>
      <c r="I221" s="40"/>
      <c r="J221" s="115" t="e">
        <f t="shared" si="14"/>
        <v>#DIV/0!</v>
      </c>
    </row>
    <row r="222" spans="1:10" ht="80.25" hidden="1" customHeight="1" x14ac:dyDescent="0.2">
      <c r="A222" s="69"/>
      <c r="B222" s="24" t="s">
        <v>148</v>
      </c>
      <c r="C222" s="22" t="s">
        <v>10</v>
      </c>
      <c r="D222" s="25" t="s">
        <v>137</v>
      </c>
      <c r="E222" s="25" t="s">
        <v>12</v>
      </c>
      <c r="F222" s="22" t="s">
        <v>149</v>
      </c>
      <c r="G222" s="22"/>
      <c r="H222" s="40">
        <f>H223</f>
        <v>0</v>
      </c>
      <c r="I222" s="40">
        <f>I223</f>
        <v>0</v>
      </c>
      <c r="J222" s="115" t="e">
        <f t="shared" si="14"/>
        <v>#DIV/0!</v>
      </c>
    </row>
    <row r="223" spans="1:10" ht="47.25" hidden="1" customHeight="1" x14ac:dyDescent="0.2">
      <c r="A223" s="69"/>
      <c r="B223" s="24" t="s">
        <v>147</v>
      </c>
      <c r="C223" s="22" t="s">
        <v>10</v>
      </c>
      <c r="D223" s="25" t="s">
        <v>137</v>
      </c>
      <c r="E223" s="25" t="s">
        <v>12</v>
      </c>
      <c r="F223" s="22" t="s">
        <v>149</v>
      </c>
      <c r="G223" s="22" t="s">
        <v>142</v>
      </c>
      <c r="H223" s="40"/>
      <c r="I223" s="40"/>
      <c r="J223" s="115" t="e">
        <f t="shared" si="14"/>
        <v>#DIV/0!</v>
      </c>
    </row>
    <row r="224" spans="1:10" ht="51" hidden="1" x14ac:dyDescent="0.2">
      <c r="A224" s="69"/>
      <c r="B224" s="24" t="s">
        <v>54</v>
      </c>
      <c r="C224" s="22" t="s">
        <v>10</v>
      </c>
      <c r="D224" s="25" t="s">
        <v>137</v>
      </c>
      <c r="E224" s="25" t="s">
        <v>12</v>
      </c>
      <c r="F224" s="22" t="s">
        <v>55</v>
      </c>
      <c r="G224" s="22"/>
      <c r="H224" s="40">
        <f>H225</f>
        <v>0</v>
      </c>
      <c r="I224" s="40">
        <f>I225</f>
        <v>0</v>
      </c>
      <c r="J224" s="115" t="e">
        <f t="shared" si="14"/>
        <v>#DIV/0!</v>
      </c>
    </row>
    <row r="225" spans="1:10" ht="38.25" hidden="1" x14ac:dyDescent="0.2">
      <c r="A225" s="69"/>
      <c r="B225" s="24" t="s">
        <v>56</v>
      </c>
      <c r="C225" s="22" t="s">
        <v>10</v>
      </c>
      <c r="D225" s="25" t="s">
        <v>137</v>
      </c>
      <c r="E225" s="25" t="s">
        <v>12</v>
      </c>
      <c r="F225" s="22" t="s">
        <v>55</v>
      </c>
      <c r="G225" s="22" t="s">
        <v>30</v>
      </c>
      <c r="H225" s="40"/>
      <c r="I225" s="40"/>
      <c r="J225" s="115" t="e">
        <f t="shared" si="14"/>
        <v>#DIV/0!</v>
      </c>
    </row>
    <row r="226" spans="1:10" ht="20.25" customHeight="1" x14ac:dyDescent="0.2">
      <c r="A226" s="69"/>
      <c r="B226" s="24" t="s">
        <v>82</v>
      </c>
      <c r="C226" s="22" t="s">
        <v>10</v>
      </c>
      <c r="D226" s="25" t="s">
        <v>137</v>
      </c>
      <c r="E226" s="25" t="s">
        <v>12</v>
      </c>
      <c r="F226" s="22" t="s">
        <v>20</v>
      </c>
      <c r="G226" s="22"/>
      <c r="H226" s="41">
        <f>H229+H230</f>
        <v>216.15138000000002</v>
      </c>
      <c r="I226" s="41">
        <f>I229+I230</f>
        <v>215.87161</v>
      </c>
      <c r="J226" s="115">
        <f t="shared" si="14"/>
        <v>99.870567562418529</v>
      </c>
    </row>
    <row r="227" spans="1:10" ht="24.75" hidden="1" customHeight="1" x14ac:dyDescent="0.2">
      <c r="A227" s="69"/>
      <c r="B227" s="24" t="s">
        <v>80</v>
      </c>
      <c r="C227" s="22" t="s">
        <v>10</v>
      </c>
      <c r="D227" s="25" t="s">
        <v>137</v>
      </c>
      <c r="E227" s="25" t="s">
        <v>12</v>
      </c>
      <c r="F227" s="22" t="s">
        <v>83</v>
      </c>
      <c r="G227" s="22" t="s">
        <v>45</v>
      </c>
      <c r="H227" s="40"/>
      <c r="I227" s="111"/>
      <c r="J227" s="115" t="e">
        <f t="shared" si="14"/>
        <v>#DIV/0!</v>
      </c>
    </row>
    <row r="228" spans="1:10" ht="38.25" hidden="1" customHeight="1" x14ac:dyDescent="0.2">
      <c r="A228" s="69"/>
      <c r="B228" s="24" t="s">
        <v>81</v>
      </c>
      <c r="C228" s="22" t="s">
        <v>10</v>
      </c>
      <c r="D228" s="25" t="s">
        <v>137</v>
      </c>
      <c r="E228" s="25" t="s">
        <v>12</v>
      </c>
      <c r="F228" s="22" t="s">
        <v>83</v>
      </c>
      <c r="G228" s="22" t="s">
        <v>47</v>
      </c>
      <c r="H228" s="40"/>
      <c r="I228" s="111"/>
      <c r="J228" s="115" t="e">
        <f t="shared" si="14"/>
        <v>#DIV/0!</v>
      </c>
    </row>
    <row r="229" spans="1:10" ht="15.75" customHeight="1" x14ac:dyDescent="0.2">
      <c r="A229" s="69"/>
      <c r="B229" s="24" t="s">
        <v>53</v>
      </c>
      <c r="C229" s="22" t="s">
        <v>10</v>
      </c>
      <c r="D229" s="25" t="s">
        <v>137</v>
      </c>
      <c r="E229" s="25" t="s">
        <v>12</v>
      </c>
      <c r="F229" s="22" t="s">
        <v>20</v>
      </c>
      <c r="G229" s="22" t="s">
        <v>30</v>
      </c>
      <c r="H229" s="40">
        <v>200.25638000000001</v>
      </c>
      <c r="I229" s="111">
        <v>200.096</v>
      </c>
      <c r="J229" s="115">
        <f t="shared" ref="J229" si="15">I229/H229*100</f>
        <v>99.919912663956069</v>
      </c>
    </row>
    <row r="230" spans="1:10" ht="15.75" x14ac:dyDescent="0.2">
      <c r="A230" s="69"/>
      <c r="B230" s="24" t="s">
        <v>175</v>
      </c>
      <c r="C230" s="22" t="s">
        <v>10</v>
      </c>
      <c r="D230" s="25" t="s">
        <v>137</v>
      </c>
      <c r="E230" s="25" t="s">
        <v>12</v>
      </c>
      <c r="F230" s="22" t="s">
        <v>20</v>
      </c>
      <c r="G230" s="22" t="s">
        <v>176</v>
      </c>
      <c r="H230" s="40">
        <v>15.895</v>
      </c>
      <c r="I230" s="111">
        <v>15.77561</v>
      </c>
      <c r="J230" s="115">
        <f t="shared" si="14"/>
        <v>99.248883296634176</v>
      </c>
    </row>
    <row r="231" spans="1:10" ht="38.25" x14ac:dyDescent="0.2">
      <c r="A231" s="69"/>
      <c r="B231" s="28" t="s">
        <v>150</v>
      </c>
      <c r="C231" s="35">
        <v>991</v>
      </c>
      <c r="D231" s="25" t="s">
        <v>137</v>
      </c>
      <c r="E231" s="25" t="s">
        <v>12</v>
      </c>
      <c r="F231" s="22" t="s">
        <v>151</v>
      </c>
      <c r="G231" s="23"/>
      <c r="H231" s="26">
        <f>H232</f>
        <v>1229.73</v>
      </c>
      <c r="I231" s="26">
        <f>I232</f>
        <v>1229.73</v>
      </c>
      <c r="J231" s="115">
        <f t="shared" si="14"/>
        <v>100</v>
      </c>
    </row>
    <row r="232" spans="1:10" ht="15.75" x14ac:dyDescent="0.2">
      <c r="A232" s="69"/>
      <c r="B232" s="24" t="s">
        <v>62</v>
      </c>
      <c r="C232" s="35">
        <v>991</v>
      </c>
      <c r="D232" s="25" t="s">
        <v>137</v>
      </c>
      <c r="E232" s="25" t="s">
        <v>12</v>
      </c>
      <c r="F232" s="22" t="s">
        <v>151</v>
      </c>
      <c r="G232" s="23" t="s">
        <v>63</v>
      </c>
      <c r="H232" s="26">
        <v>1229.73</v>
      </c>
      <c r="I232" s="26">
        <v>1229.73</v>
      </c>
      <c r="J232" s="115">
        <f t="shared" si="14"/>
        <v>100</v>
      </c>
    </row>
    <row r="233" spans="1:10" ht="33" hidden="1" customHeight="1" x14ac:dyDescent="0.2">
      <c r="A233" s="69"/>
      <c r="B233" s="24" t="s">
        <v>152</v>
      </c>
      <c r="C233" s="35">
        <v>991</v>
      </c>
      <c r="D233" s="25" t="s">
        <v>137</v>
      </c>
      <c r="E233" s="25" t="s">
        <v>12</v>
      </c>
      <c r="F233" s="22" t="s">
        <v>153</v>
      </c>
      <c r="G233" s="23"/>
      <c r="H233" s="26"/>
      <c r="I233" s="111"/>
      <c r="J233" s="115" t="e">
        <f t="shared" si="14"/>
        <v>#DIV/0!</v>
      </c>
    </row>
    <row r="234" spans="1:10" ht="15.75" hidden="1" x14ac:dyDescent="0.2">
      <c r="A234" s="69"/>
      <c r="B234" s="24" t="s">
        <v>62</v>
      </c>
      <c r="C234" s="35">
        <v>991</v>
      </c>
      <c r="D234" s="25" t="s">
        <v>137</v>
      </c>
      <c r="E234" s="25" t="s">
        <v>12</v>
      </c>
      <c r="F234" s="22" t="s">
        <v>153</v>
      </c>
      <c r="G234" s="23" t="s">
        <v>63</v>
      </c>
      <c r="H234" s="26"/>
      <c r="I234" s="111"/>
      <c r="J234" s="115" t="e">
        <f t="shared" si="14"/>
        <v>#DIV/0!</v>
      </c>
    </row>
    <row r="235" spans="1:10" ht="63.75" hidden="1" x14ac:dyDescent="0.2">
      <c r="A235" s="69"/>
      <c r="B235" s="24" t="s">
        <v>154</v>
      </c>
      <c r="C235" s="35">
        <v>991</v>
      </c>
      <c r="D235" s="25" t="s">
        <v>137</v>
      </c>
      <c r="E235" s="25" t="s">
        <v>12</v>
      </c>
      <c r="F235" s="22" t="s">
        <v>155</v>
      </c>
      <c r="G235" s="23"/>
      <c r="H235" s="26"/>
      <c r="I235" s="111"/>
      <c r="J235" s="115" t="e">
        <f t="shared" si="14"/>
        <v>#DIV/0!</v>
      </c>
    </row>
    <row r="236" spans="1:10" ht="15.75" hidden="1" x14ac:dyDescent="0.2">
      <c r="A236" s="69"/>
      <c r="B236" s="24" t="s">
        <v>62</v>
      </c>
      <c r="C236" s="35">
        <v>991</v>
      </c>
      <c r="D236" s="25" t="s">
        <v>137</v>
      </c>
      <c r="E236" s="25" t="s">
        <v>12</v>
      </c>
      <c r="F236" s="22" t="s">
        <v>155</v>
      </c>
      <c r="G236" s="23" t="s">
        <v>63</v>
      </c>
      <c r="H236" s="26"/>
      <c r="I236" s="111"/>
      <c r="J236" s="115" t="e">
        <f t="shared" si="14"/>
        <v>#DIV/0!</v>
      </c>
    </row>
    <row r="237" spans="1:10" ht="15.75" hidden="1" x14ac:dyDescent="0.2">
      <c r="A237" s="69"/>
      <c r="B237" s="102" t="s">
        <v>156</v>
      </c>
      <c r="C237" s="35">
        <v>991</v>
      </c>
      <c r="D237" s="25" t="s">
        <v>137</v>
      </c>
      <c r="E237" s="25" t="s">
        <v>12</v>
      </c>
      <c r="F237" s="103"/>
      <c r="G237" s="104"/>
      <c r="H237" s="105">
        <f>H238</f>
        <v>0</v>
      </c>
      <c r="I237" s="111"/>
      <c r="J237" s="115" t="e">
        <f t="shared" si="14"/>
        <v>#DIV/0!</v>
      </c>
    </row>
    <row r="238" spans="1:10" ht="15.75" hidden="1" x14ac:dyDescent="0.2">
      <c r="A238" s="69"/>
      <c r="B238" s="19" t="s">
        <v>157</v>
      </c>
      <c r="C238" s="35">
        <v>991</v>
      </c>
      <c r="D238" s="25" t="s">
        <v>137</v>
      </c>
      <c r="E238" s="25" t="s">
        <v>12</v>
      </c>
      <c r="F238" s="22"/>
      <c r="G238" s="23"/>
      <c r="H238" s="26">
        <f>H239</f>
        <v>0</v>
      </c>
      <c r="I238" s="111"/>
      <c r="J238" s="115" t="e">
        <f t="shared" si="14"/>
        <v>#DIV/0!</v>
      </c>
    </row>
    <row r="239" spans="1:10" ht="25.5" hidden="1" x14ac:dyDescent="0.2">
      <c r="A239" s="69"/>
      <c r="B239" s="24" t="s">
        <v>15</v>
      </c>
      <c r="C239" s="35">
        <v>991</v>
      </c>
      <c r="D239" s="25" t="s">
        <v>137</v>
      </c>
      <c r="E239" s="25" t="s">
        <v>12</v>
      </c>
      <c r="F239" s="22" t="s">
        <v>16</v>
      </c>
      <c r="G239" s="23"/>
      <c r="H239" s="26">
        <f>H240</f>
        <v>0</v>
      </c>
      <c r="I239" s="111"/>
      <c r="J239" s="115" t="e">
        <f t="shared" si="14"/>
        <v>#DIV/0!</v>
      </c>
    </row>
    <row r="240" spans="1:10" ht="15.75" hidden="1" x14ac:dyDescent="0.2">
      <c r="A240" s="69"/>
      <c r="B240" s="24" t="s">
        <v>17</v>
      </c>
      <c r="C240" s="35">
        <v>991</v>
      </c>
      <c r="D240" s="25" t="s">
        <v>137</v>
      </c>
      <c r="E240" s="25" t="s">
        <v>12</v>
      </c>
      <c r="F240" s="22" t="s">
        <v>18</v>
      </c>
      <c r="G240" s="23"/>
      <c r="H240" s="26">
        <f>H241</f>
        <v>0</v>
      </c>
      <c r="I240" s="111"/>
      <c r="J240" s="115" t="e">
        <f t="shared" si="14"/>
        <v>#DIV/0!</v>
      </c>
    </row>
    <row r="241" spans="1:10" ht="15.75" hidden="1" x14ac:dyDescent="0.2">
      <c r="A241" s="69"/>
      <c r="B241" s="106" t="s">
        <v>158</v>
      </c>
      <c r="C241" s="35">
        <v>991</v>
      </c>
      <c r="D241" s="25" t="s">
        <v>137</v>
      </c>
      <c r="E241" s="25" t="s">
        <v>12</v>
      </c>
      <c r="F241" s="22" t="s">
        <v>159</v>
      </c>
      <c r="G241" s="23"/>
      <c r="H241" s="26">
        <f>H242</f>
        <v>0</v>
      </c>
      <c r="I241" s="111"/>
      <c r="J241" s="115" t="e">
        <f t="shared" si="14"/>
        <v>#DIV/0!</v>
      </c>
    </row>
    <row r="242" spans="1:10" ht="19.5" hidden="1" customHeight="1" x14ac:dyDescent="0.2">
      <c r="A242" s="69"/>
      <c r="B242" s="24" t="s">
        <v>160</v>
      </c>
      <c r="C242" s="35">
        <v>991</v>
      </c>
      <c r="D242" s="25" t="s">
        <v>137</v>
      </c>
      <c r="E242" s="25" t="s">
        <v>12</v>
      </c>
      <c r="F242" s="22" t="s">
        <v>159</v>
      </c>
      <c r="G242" s="23" t="s">
        <v>161</v>
      </c>
      <c r="H242" s="26"/>
      <c r="I242" s="111"/>
      <c r="J242" s="115" t="e">
        <f t="shared" si="14"/>
        <v>#DIV/0!</v>
      </c>
    </row>
    <row r="243" spans="1:10" ht="15.75" hidden="1" x14ac:dyDescent="0.2">
      <c r="A243" s="69"/>
      <c r="B243" s="102" t="s">
        <v>162</v>
      </c>
      <c r="C243" s="35">
        <v>991</v>
      </c>
      <c r="D243" s="25" t="s">
        <v>137</v>
      </c>
      <c r="E243" s="25" t="s">
        <v>12</v>
      </c>
      <c r="F243" s="103"/>
      <c r="G243" s="104"/>
      <c r="H243" s="105">
        <f>H244</f>
        <v>0</v>
      </c>
      <c r="I243" s="111"/>
      <c r="J243" s="115" t="e">
        <f t="shared" si="14"/>
        <v>#DIV/0!</v>
      </c>
    </row>
    <row r="244" spans="1:10" ht="15.75" hidden="1" x14ac:dyDescent="0.2">
      <c r="A244" s="69"/>
      <c r="B244" s="19" t="s">
        <v>163</v>
      </c>
      <c r="C244" s="35">
        <v>991</v>
      </c>
      <c r="D244" s="25" t="s">
        <v>137</v>
      </c>
      <c r="E244" s="25" t="s">
        <v>12</v>
      </c>
      <c r="F244" s="22"/>
      <c r="G244" s="23"/>
      <c r="H244" s="11">
        <f>H245</f>
        <v>0</v>
      </c>
      <c r="I244" s="111"/>
      <c r="J244" s="115" t="e">
        <f t="shared" si="14"/>
        <v>#DIV/0!</v>
      </c>
    </row>
    <row r="245" spans="1:10" ht="54" hidden="1" customHeight="1" x14ac:dyDescent="0.2">
      <c r="A245" s="69"/>
      <c r="B245" s="42" t="s">
        <v>84</v>
      </c>
      <c r="C245" s="35">
        <v>991</v>
      </c>
      <c r="D245" s="25" t="s">
        <v>137</v>
      </c>
      <c r="E245" s="25" t="s">
        <v>12</v>
      </c>
      <c r="F245" s="43" t="s">
        <v>55</v>
      </c>
      <c r="G245" s="44"/>
      <c r="H245" s="26">
        <f>H246</f>
        <v>0</v>
      </c>
      <c r="I245" s="111"/>
      <c r="J245" s="115" t="e">
        <f t="shared" si="14"/>
        <v>#DIV/0!</v>
      </c>
    </row>
    <row r="246" spans="1:10" ht="22.5" hidden="1" customHeight="1" x14ac:dyDescent="0.2">
      <c r="A246" s="69"/>
      <c r="B246" s="24" t="s">
        <v>56</v>
      </c>
      <c r="C246" s="35">
        <v>991</v>
      </c>
      <c r="D246" s="25" t="s">
        <v>137</v>
      </c>
      <c r="E246" s="25" t="s">
        <v>12</v>
      </c>
      <c r="F246" s="43" t="s">
        <v>55</v>
      </c>
      <c r="G246" s="44" t="s">
        <v>30</v>
      </c>
      <c r="H246" s="26"/>
      <c r="I246" s="111"/>
      <c r="J246" s="115" t="e">
        <f t="shared" si="14"/>
        <v>#DIV/0!</v>
      </c>
    </row>
    <row r="247" spans="1:10" ht="17.25" customHeight="1" x14ac:dyDescent="0.2">
      <c r="A247" s="69"/>
      <c r="B247" s="24" t="s">
        <v>82</v>
      </c>
      <c r="C247" s="35">
        <v>991</v>
      </c>
      <c r="D247" s="25" t="s">
        <v>137</v>
      </c>
      <c r="E247" s="25" t="s">
        <v>12</v>
      </c>
      <c r="F247" s="43" t="s">
        <v>83</v>
      </c>
      <c r="G247" s="44"/>
      <c r="H247" s="26">
        <f>H248</f>
        <v>101.58387999999999</v>
      </c>
      <c r="I247" s="26">
        <f>I248</f>
        <v>0</v>
      </c>
      <c r="J247" s="115">
        <f t="shared" si="14"/>
        <v>0</v>
      </c>
    </row>
    <row r="248" spans="1:10" ht="19.5" customHeight="1" x14ac:dyDescent="0.2">
      <c r="A248" s="69"/>
      <c r="B248" s="24" t="s">
        <v>53</v>
      </c>
      <c r="C248" s="35">
        <v>991</v>
      </c>
      <c r="D248" s="25" t="s">
        <v>137</v>
      </c>
      <c r="E248" s="25" t="s">
        <v>12</v>
      </c>
      <c r="F248" s="43" t="s">
        <v>83</v>
      </c>
      <c r="G248" s="44" t="s">
        <v>30</v>
      </c>
      <c r="H248" s="26">
        <v>101.58387999999999</v>
      </c>
      <c r="I248" s="111">
        <v>0</v>
      </c>
      <c r="J248" s="115">
        <f t="shared" si="14"/>
        <v>0</v>
      </c>
    </row>
    <row r="249" spans="1:10" ht="52.5" customHeight="1" x14ac:dyDescent="0.2">
      <c r="A249" s="69"/>
      <c r="B249" s="24" t="s">
        <v>67</v>
      </c>
      <c r="C249" s="35">
        <v>991</v>
      </c>
      <c r="D249" s="25" t="s">
        <v>137</v>
      </c>
      <c r="E249" s="25" t="s">
        <v>12</v>
      </c>
      <c r="F249" s="22" t="s">
        <v>55</v>
      </c>
      <c r="G249" s="23"/>
      <c r="H249" s="26">
        <f>H250</f>
        <v>64.546999999999997</v>
      </c>
      <c r="I249" s="26">
        <f>I250</f>
        <v>64.546999999999997</v>
      </c>
      <c r="J249" s="115">
        <f t="shared" si="14"/>
        <v>100</v>
      </c>
    </row>
    <row r="250" spans="1:10" ht="19.5" customHeight="1" x14ac:dyDescent="0.2">
      <c r="A250" s="69"/>
      <c r="B250" s="24" t="s">
        <v>53</v>
      </c>
      <c r="C250" s="35">
        <v>991</v>
      </c>
      <c r="D250" s="25" t="s">
        <v>137</v>
      </c>
      <c r="E250" s="25" t="s">
        <v>12</v>
      </c>
      <c r="F250" s="22" t="s">
        <v>55</v>
      </c>
      <c r="G250" s="23" t="s">
        <v>30</v>
      </c>
      <c r="H250" s="26">
        <v>64.546999999999997</v>
      </c>
      <c r="I250" s="26">
        <v>64.546999999999997</v>
      </c>
      <c r="J250" s="115">
        <f t="shared" si="14"/>
        <v>100</v>
      </c>
    </row>
    <row r="251" spans="1:10" s="12" customFormat="1" ht="25.5" x14ac:dyDescent="0.2">
      <c r="A251" s="79"/>
      <c r="B251" s="19" t="s">
        <v>164</v>
      </c>
      <c r="C251" s="107" t="s">
        <v>10</v>
      </c>
      <c r="D251" s="27" t="s">
        <v>137</v>
      </c>
      <c r="E251" s="27" t="s">
        <v>26</v>
      </c>
      <c r="F251" s="107"/>
      <c r="G251" s="108"/>
      <c r="H251" s="11">
        <f>H252</f>
        <v>659.54504999999995</v>
      </c>
      <c r="I251" s="11">
        <f>I252</f>
        <v>564.99605999999994</v>
      </c>
      <c r="J251" s="115">
        <f t="shared" si="14"/>
        <v>85.664513743223452</v>
      </c>
    </row>
    <row r="252" spans="1:10" ht="25.5" x14ac:dyDescent="0.2">
      <c r="A252" s="69"/>
      <c r="B252" s="24" t="s">
        <v>15</v>
      </c>
      <c r="C252" s="43" t="s">
        <v>10</v>
      </c>
      <c r="D252" s="25" t="s">
        <v>137</v>
      </c>
      <c r="E252" s="25" t="s">
        <v>26</v>
      </c>
      <c r="F252" s="43" t="s">
        <v>16</v>
      </c>
      <c r="G252" s="44"/>
      <c r="H252" s="26">
        <f>H253</f>
        <v>659.54504999999995</v>
      </c>
      <c r="I252" s="26">
        <f>I253</f>
        <v>564.99605999999994</v>
      </c>
      <c r="J252" s="115">
        <f t="shared" si="14"/>
        <v>85.664513743223452</v>
      </c>
    </row>
    <row r="253" spans="1:10" ht="22.5" customHeight="1" x14ac:dyDescent="0.2">
      <c r="A253" s="69"/>
      <c r="B253" s="24" t="s">
        <v>17</v>
      </c>
      <c r="C253" s="43" t="s">
        <v>10</v>
      </c>
      <c r="D253" s="25" t="s">
        <v>137</v>
      </c>
      <c r="E253" s="25" t="s">
        <v>26</v>
      </c>
      <c r="F253" s="43" t="s">
        <v>18</v>
      </c>
      <c r="G253" s="44"/>
      <c r="H253" s="26">
        <f>H254+H257</f>
        <v>659.54504999999995</v>
      </c>
      <c r="I253" s="26">
        <f>I254+I257</f>
        <v>564.99605999999994</v>
      </c>
      <c r="J253" s="115">
        <f t="shared" si="14"/>
        <v>85.664513743223452</v>
      </c>
    </row>
    <row r="254" spans="1:10" ht="22.5" customHeight="1" x14ac:dyDescent="0.2">
      <c r="A254" s="69"/>
      <c r="B254" s="24" t="s">
        <v>82</v>
      </c>
      <c r="C254" s="20" t="s">
        <v>10</v>
      </c>
      <c r="D254" s="25" t="s">
        <v>137</v>
      </c>
      <c r="E254" s="25" t="s">
        <v>26</v>
      </c>
      <c r="F254" s="22" t="s">
        <v>83</v>
      </c>
      <c r="G254" s="22"/>
      <c r="H254" s="40">
        <f>H255+H256</f>
        <v>86.011439999999993</v>
      </c>
      <c r="I254" s="40">
        <f>I255+I256</f>
        <v>0</v>
      </c>
      <c r="J254" s="115">
        <f t="shared" ref="J254:J256" si="16">I254/H254*100</f>
        <v>0</v>
      </c>
    </row>
    <row r="255" spans="1:10" ht="22.5" customHeight="1" x14ac:dyDescent="0.2">
      <c r="A255" s="69"/>
      <c r="B255" s="24" t="s">
        <v>80</v>
      </c>
      <c r="C255" s="20" t="s">
        <v>10</v>
      </c>
      <c r="D255" s="25" t="s">
        <v>137</v>
      </c>
      <c r="E255" s="25" t="s">
        <v>26</v>
      </c>
      <c r="F255" s="22" t="s">
        <v>83</v>
      </c>
      <c r="G255" s="22" t="s">
        <v>45</v>
      </c>
      <c r="H255" s="40">
        <v>64.93486</v>
      </c>
      <c r="I255" s="111">
        <v>0</v>
      </c>
      <c r="J255" s="115">
        <f t="shared" si="16"/>
        <v>0</v>
      </c>
    </row>
    <row r="256" spans="1:10" ht="22.5" customHeight="1" x14ac:dyDescent="0.2">
      <c r="A256" s="69"/>
      <c r="B256" s="24" t="s">
        <v>81</v>
      </c>
      <c r="C256" s="20" t="s">
        <v>10</v>
      </c>
      <c r="D256" s="25" t="s">
        <v>137</v>
      </c>
      <c r="E256" s="25" t="s">
        <v>26</v>
      </c>
      <c r="F256" s="22" t="s">
        <v>83</v>
      </c>
      <c r="G256" s="22" t="s">
        <v>47</v>
      </c>
      <c r="H256" s="40">
        <v>21.07658</v>
      </c>
      <c r="I256" s="111">
        <v>0</v>
      </c>
      <c r="J256" s="115">
        <f t="shared" si="16"/>
        <v>0</v>
      </c>
    </row>
    <row r="257" spans="1:10" ht="15.75" x14ac:dyDescent="0.2">
      <c r="A257" s="69"/>
      <c r="B257" s="24" t="s">
        <v>178</v>
      </c>
      <c r="C257" s="20" t="s">
        <v>10</v>
      </c>
      <c r="D257" s="25" t="s">
        <v>137</v>
      </c>
      <c r="E257" s="25" t="s">
        <v>26</v>
      </c>
      <c r="F257" s="22" t="s">
        <v>20</v>
      </c>
      <c r="G257" s="22"/>
      <c r="H257" s="40">
        <f>H258+H259</f>
        <v>573.53360999999995</v>
      </c>
      <c r="I257" s="40">
        <f>I258+I259</f>
        <v>564.99605999999994</v>
      </c>
      <c r="J257" s="115">
        <f t="shared" si="14"/>
        <v>98.511412434922519</v>
      </c>
    </row>
    <row r="258" spans="1:10" ht="25.5" x14ac:dyDescent="0.2">
      <c r="A258" s="69"/>
      <c r="B258" s="24" t="s">
        <v>80</v>
      </c>
      <c r="C258" s="20" t="s">
        <v>10</v>
      </c>
      <c r="D258" s="25" t="s">
        <v>137</v>
      </c>
      <c r="E258" s="25" t="s">
        <v>26</v>
      </c>
      <c r="F258" s="22" t="s">
        <v>20</v>
      </c>
      <c r="G258" s="22" t="s">
        <v>45</v>
      </c>
      <c r="H258" s="40">
        <v>441.62815999999998</v>
      </c>
      <c r="I258" s="111">
        <v>434.58564000000001</v>
      </c>
      <c r="J258" s="115">
        <f t="shared" si="14"/>
        <v>98.40532813849552</v>
      </c>
    </row>
    <row r="259" spans="1:10" ht="51" x14ac:dyDescent="0.2">
      <c r="A259" s="69"/>
      <c r="B259" s="24" t="s">
        <v>81</v>
      </c>
      <c r="C259" s="20" t="s">
        <v>10</v>
      </c>
      <c r="D259" s="25" t="s">
        <v>137</v>
      </c>
      <c r="E259" s="25" t="s">
        <v>26</v>
      </c>
      <c r="F259" s="22" t="s">
        <v>20</v>
      </c>
      <c r="G259" s="22" t="s">
        <v>47</v>
      </c>
      <c r="H259" s="40">
        <v>131.90545</v>
      </c>
      <c r="I259" s="111">
        <v>130.41041999999999</v>
      </c>
      <c r="J259" s="115">
        <f t="shared" si="14"/>
        <v>98.866589667068325</v>
      </c>
    </row>
    <row r="260" spans="1:10" s="12" customFormat="1" ht="22.5" hidden="1" customHeight="1" x14ac:dyDescent="0.2">
      <c r="A260" s="79"/>
      <c r="B260" s="19" t="s">
        <v>165</v>
      </c>
      <c r="C260" s="107" t="s">
        <v>10</v>
      </c>
      <c r="D260" s="27" t="s">
        <v>74</v>
      </c>
      <c r="E260" s="27" t="s">
        <v>166</v>
      </c>
      <c r="F260" s="107"/>
      <c r="G260" s="108"/>
      <c r="H260" s="11">
        <f>H261</f>
        <v>0</v>
      </c>
      <c r="I260" s="114"/>
      <c r="J260" s="115" t="e">
        <f t="shared" si="14"/>
        <v>#DIV/0!</v>
      </c>
    </row>
    <row r="261" spans="1:10" ht="22.5" hidden="1" customHeight="1" x14ac:dyDescent="0.2">
      <c r="A261" s="69"/>
      <c r="B261" s="24" t="s">
        <v>163</v>
      </c>
      <c r="C261" s="43" t="s">
        <v>10</v>
      </c>
      <c r="D261" s="25" t="s">
        <v>74</v>
      </c>
      <c r="E261" s="25" t="s">
        <v>14</v>
      </c>
      <c r="F261" s="43"/>
      <c r="G261" s="44"/>
      <c r="H261" s="26">
        <f>H262</f>
        <v>0</v>
      </c>
      <c r="I261" s="111"/>
      <c r="J261" s="115" t="e">
        <f t="shared" si="14"/>
        <v>#DIV/0!</v>
      </c>
    </row>
    <row r="262" spans="1:10" ht="30" hidden="1" customHeight="1" x14ac:dyDescent="0.2">
      <c r="A262" s="69"/>
      <c r="B262" s="24" t="s">
        <v>15</v>
      </c>
      <c r="C262" s="43" t="s">
        <v>10</v>
      </c>
      <c r="D262" s="25" t="s">
        <v>74</v>
      </c>
      <c r="E262" s="25" t="s">
        <v>14</v>
      </c>
      <c r="F262" s="43" t="s">
        <v>16</v>
      </c>
      <c r="G262" s="44"/>
      <c r="H262" s="26">
        <f>H263</f>
        <v>0</v>
      </c>
      <c r="I262" s="111"/>
      <c r="J262" s="115" t="e">
        <f t="shared" si="14"/>
        <v>#DIV/0!</v>
      </c>
    </row>
    <row r="263" spans="1:10" ht="22.5" hidden="1" customHeight="1" x14ac:dyDescent="0.2">
      <c r="A263" s="69"/>
      <c r="B263" s="24" t="s">
        <v>17</v>
      </c>
      <c r="C263" s="43" t="s">
        <v>10</v>
      </c>
      <c r="D263" s="25" t="s">
        <v>74</v>
      </c>
      <c r="E263" s="25" t="s">
        <v>14</v>
      </c>
      <c r="F263" s="43" t="s">
        <v>18</v>
      </c>
      <c r="G263" s="44"/>
      <c r="H263" s="26">
        <f>H264</f>
        <v>0</v>
      </c>
      <c r="I263" s="111"/>
      <c r="J263" s="115" t="e">
        <f t="shared" si="14"/>
        <v>#DIV/0!</v>
      </c>
    </row>
    <row r="264" spans="1:10" ht="57" hidden="1" customHeight="1" x14ac:dyDescent="0.2">
      <c r="A264" s="69"/>
      <c r="B264" s="24" t="s">
        <v>54</v>
      </c>
      <c r="C264" s="43" t="s">
        <v>10</v>
      </c>
      <c r="D264" s="25" t="s">
        <v>74</v>
      </c>
      <c r="E264" s="25" t="s">
        <v>14</v>
      </c>
      <c r="F264" s="43" t="s">
        <v>55</v>
      </c>
      <c r="G264" s="44"/>
      <c r="H264" s="26">
        <f>H265</f>
        <v>0</v>
      </c>
      <c r="I264" s="111"/>
      <c r="J264" s="115" t="e">
        <f t="shared" si="14"/>
        <v>#DIV/0!</v>
      </c>
    </row>
    <row r="265" spans="1:10" ht="40.5" hidden="1" customHeight="1" x14ac:dyDescent="0.2">
      <c r="A265" s="69"/>
      <c r="B265" s="24" t="s">
        <v>56</v>
      </c>
      <c r="C265" s="43" t="s">
        <v>10</v>
      </c>
      <c r="D265" s="25" t="s">
        <v>74</v>
      </c>
      <c r="E265" s="25" t="s">
        <v>14</v>
      </c>
      <c r="F265" s="43" t="s">
        <v>55</v>
      </c>
      <c r="G265" s="44" t="s">
        <v>30</v>
      </c>
      <c r="H265" s="26"/>
      <c r="I265" s="111"/>
      <c r="J265" s="115" t="e">
        <f t="shared" si="14"/>
        <v>#DIV/0!</v>
      </c>
    </row>
    <row r="266" spans="1:10" ht="19.5" hidden="1" customHeight="1" x14ac:dyDescent="0.2">
      <c r="A266" s="69"/>
      <c r="B266" s="24" t="s">
        <v>82</v>
      </c>
      <c r="C266" s="43" t="s">
        <v>10</v>
      </c>
      <c r="D266" s="25" t="s">
        <v>137</v>
      </c>
      <c r="E266" s="25" t="s">
        <v>26</v>
      </c>
      <c r="F266" s="43" t="s">
        <v>83</v>
      </c>
      <c r="G266" s="44"/>
      <c r="H266" s="26">
        <f>H267+H268</f>
        <v>0</v>
      </c>
      <c r="I266" s="111"/>
      <c r="J266" s="115" t="e">
        <f t="shared" ref="J266:J269" si="17">I266/H266*100</f>
        <v>#DIV/0!</v>
      </c>
    </row>
    <row r="267" spans="1:10" ht="19.5" hidden="1" customHeight="1" x14ac:dyDescent="0.2">
      <c r="A267" s="69"/>
      <c r="B267" s="24" t="s">
        <v>80</v>
      </c>
      <c r="C267" s="43" t="s">
        <v>10</v>
      </c>
      <c r="D267" s="25" t="s">
        <v>137</v>
      </c>
      <c r="E267" s="25" t="s">
        <v>26</v>
      </c>
      <c r="F267" s="43" t="s">
        <v>83</v>
      </c>
      <c r="G267" s="44" t="s">
        <v>45</v>
      </c>
      <c r="H267" s="26"/>
      <c r="I267" s="111"/>
      <c r="J267" s="115" t="e">
        <f t="shared" si="17"/>
        <v>#DIV/0!</v>
      </c>
    </row>
    <row r="268" spans="1:10" ht="20.25" hidden="1" customHeight="1" x14ac:dyDescent="0.2">
      <c r="A268" s="69"/>
      <c r="B268" s="24" t="s">
        <v>81</v>
      </c>
      <c r="C268" s="43" t="s">
        <v>10</v>
      </c>
      <c r="D268" s="25" t="s">
        <v>137</v>
      </c>
      <c r="E268" s="25" t="s">
        <v>26</v>
      </c>
      <c r="F268" s="43" t="s">
        <v>83</v>
      </c>
      <c r="G268" s="44" t="s">
        <v>47</v>
      </c>
      <c r="H268" s="26"/>
      <c r="I268" s="111"/>
      <c r="J268" s="115" t="e">
        <f t="shared" si="17"/>
        <v>#DIV/0!</v>
      </c>
    </row>
    <row r="269" spans="1:10" x14ac:dyDescent="0.2">
      <c r="A269" s="118" t="s">
        <v>167</v>
      </c>
      <c r="B269" s="118"/>
      <c r="C269" s="69"/>
      <c r="D269" s="69"/>
      <c r="E269" s="69"/>
      <c r="F269" s="69"/>
      <c r="G269" s="69"/>
      <c r="H269" s="111">
        <f>H14+H105+H114+H146+H167+H205</f>
        <v>5480.53712</v>
      </c>
      <c r="I269" s="111">
        <f>I205+I167+I162+I146+I114+I105+I14</f>
        <v>5120.9242400000003</v>
      </c>
      <c r="J269" s="115">
        <f t="shared" si="17"/>
        <v>93.438364303971738</v>
      </c>
    </row>
  </sheetData>
  <mergeCells count="13">
    <mergeCell ref="A13:A137"/>
    <mergeCell ref="A269:B269"/>
    <mergeCell ref="I11:I12"/>
    <mergeCell ref="J11:J12"/>
    <mergeCell ref="A8:H9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0.70866141732283472" right="0.70866141732283472" top="0.27559055118110237" bottom="0.27559055118110237" header="0.15748031496062992" footer="0.31496062992125984"/>
  <pageSetup paperSize="9" scale="65" fitToHeight="2" orientation="portrait" r:id="rId1"/>
  <headerFooter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</vt:lpstr>
      <vt:lpstr>'10'!Заголовки_для_печати</vt:lpstr>
      <vt:lpstr>'10'!Область_печати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Туяна Жамбалова</dc:creator>
  <cp:lastModifiedBy>o</cp:lastModifiedBy>
  <cp:lastPrinted>2021-05-19T00:44:19Z</cp:lastPrinted>
  <dcterms:created xsi:type="dcterms:W3CDTF">2021-03-24T11:51:15Z</dcterms:created>
  <dcterms:modified xsi:type="dcterms:W3CDTF">2022-03-30T15:24:16Z</dcterms:modified>
</cp:coreProperties>
</file>