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<sst xmlns="http://schemas.openxmlformats.org/spreadsheetml/2006/main" count="298" uniqueCount="185">
  <si>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</si>
  <si>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</si>
  <si>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</si>
  <si>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</si>
  <si>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</si>
  <si>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</si>
  <si>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</si>
  <si>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</si>
  <si>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</si>
  <si>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</si>
  <si>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</si>
  <si>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</si>
  <si>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</si>
  <si>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</si>
  <si>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</si>
  <si>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</si>
  <si>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</si>
  <si>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</si>
  <si>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</si>
  <si>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</si>
  <si>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</si>
  <si>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</si>
  <si>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</si>
  <si>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</si>
  <si>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</si>
  <si>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</si>
  <si>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</si>
  <si>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</si>
  <si>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</si>
  <si>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</si>
  <si>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</si>
  <si>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</si>
  <si>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</si>
  <si>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</si>
  <si>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</si>
  <si>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</si>
  <si>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</si>
  <si>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</si>
  <si>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</si>
  <si>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</si>
  <si>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</si>
  <si>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</si>
  <si>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</si>
  <si>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"     " ________________ 20    г.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</si>
  <si>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</si>
  <si>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</si>
  <si>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</si>
  <si>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</si>
  <si>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</si>
  <si>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</si>
  <si>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</si>
  <si>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</si>
  <si>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</si>
  <si>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</si>
  <si>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90000000000000000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</si>
  <si>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</si>
  <si>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</si>
  <si>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</si>
  <si>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дефицита бюджета</t>
  </si>
  <si>
    <t>Увеличение остатков средств, всего</t>
  </si>
  <si>
    <t>Уменьшение остатков средств, всего</t>
  </si>
  <si>
    <t>Расходы бюджета - всего</t>
  </si>
  <si>
    <t xml:space="preserve"> </t>
  </si>
  <si>
    <t>00001050000000000000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</si>
  <si>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</si>
  <si>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</si>
  <si>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</si>
  <si>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</si>
  <si>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</si>
  <si>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</si>
  <si>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</si>
  <si>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</si>
  <si>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</si>
  <si>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</si>
  <si>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</si>
  <si>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</si>
  <si>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>200</t>
  </si>
  <si>
    <t xml:space="preserve">  Выполнение функций органами местного самоуправления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</si>
  <si>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</si>
  <si>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</si>
  <si>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</si>
  <si>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</si>
  <si>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</si>
  <si>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</si>
  <si>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</si>
  <si>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</si>
  <si>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</si>
  <si>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</si>
  <si>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</si>
  <si>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</si>
  <si>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Обеспечение деятельности подведомственных учреждений</t>
  </si>
  <si>
    <t>00010000000000000000</t>
  </si>
  <si>
    <t>00010503000010000110</t>
  </si>
  <si>
    <t>00010503010010000110</t>
  </si>
  <si>
    <t>00010600000000000000</t>
  </si>
  <si>
    <t>00010606000000000110</t>
  </si>
  <si>
    <t>00020000000000000000</t>
  </si>
  <si>
    <t>00020200000000000000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</si>
  <si>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</si>
  <si>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</si>
  <si>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</si>
  <si>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</si>
  <si>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</si>
  <si>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</si>
  <si>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</si>
  <si>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</si>
  <si>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</si>
  <si>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</si>
  <si>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</si>
  <si>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</si>
  <si>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</si>
  <si>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</si>
  <si>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</si>
  <si>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</si>
  <si>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</si>
  <si>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</si>
  <si>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</si>
  <si>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</si>
  <si>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</si>
  <si>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</si>
  <si>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</si>
  <si>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</si>
  <si>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</si>
  <si>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</si>
  <si>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</si>
  <si>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</si>
  <si>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</si>
  <si>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</si>
  <si>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</si>
  <si>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18210102000010000110</t>
  </si>
  <si>
    <t>18210503000010000110</t>
  </si>
  <si>
    <t>18210606000000000110</t>
  </si>
  <si>
    <t>98911105013100000120</t>
  </si>
  <si>
    <t>99120201001100000151</t>
  </si>
  <si>
    <t>99120201001000000151</t>
  </si>
  <si>
    <t>99120201000000000151</t>
  </si>
  <si>
    <t>99120203000000000151</t>
  </si>
  <si>
    <t>99120203015000000151</t>
  </si>
  <si>
    <t>99120203015100000151</t>
  </si>
  <si>
    <t>99120204000000000151</t>
  </si>
  <si>
    <t>99120204012000000151</t>
  </si>
  <si>
    <t>99120204012100000151</t>
  </si>
  <si>
    <t>99121900000000000000</t>
  </si>
  <si>
    <t>99121905000100000151</t>
  </si>
  <si>
    <t>18210102010010000110</t>
  </si>
  <si>
    <t>18210500000000000000</t>
  </si>
  <si>
    <t>18210102020011000110</t>
  </si>
  <si>
    <t>18210102020012000110</t>
  </si>
  <si>
    <t>18210601030101000110</t>
  </si>
  <si>
    <t>18210601030102000110</t>
  </si>
  <si>
    <t>18210606013100000110</t>
  </si>
  <si>
    <t>18210606013102000110</t>
  </si>
  <si>
    <t>18211100000000000000</t>
  </si>
  <si>
    <t>18210606023101000110</t>
  </si>
  <si>
    <t>99101020020300121000</t>
  </si>
  <si>
    <t>99101020020300121200</t>
  </si>
  <si>
    <t>99101020020300121210</t>
  </si>
  <si>
    <t>99101020020300121211</t>
  </si>
  <si>
    <t>99101020020300121213</t>
  </si>
  <si>
    <t>99101040020400121000</t>
  </si>
  <si>
    <t>99101040020400121200</t>
  </si>
  <si>
    <t>99101040020400121210</t>
  </si>
  <si>
    <t>99101040020400121211</t>
  </si>
  <si>
    <t>99101040020400121213</t>
  </si>
  <si>
    <t>99101040020400242220</t>
  </si>
  <si>
    <t>99101040020400242221</t>
  </si>
  <si>
    <t>99101040020400242223</t>
  </si>
  <si>
    <t>99101040020400242225</t>
  </si>
  <si>
    <t>99101040020400242226</t>
  </si>
  <si>
    <t>99101040020400244290</t>
  </si>
  <si>
    <t>99101040020400244300</t>
  </si>
  <si>
    <t>99101040020400244340</t>
  </si>
  <si>
    <t>99105035100301500225</t>
  </si>
  <si>
    <t>99108014409900611000</t>
  </si>
  <si>
    <t>99108014409900611241</t>
  </si>
  <si>
    <t>99108014429900611241</t>
  </si>
  <si>
    <t xml:space="preserve">  Безвозмездные перечисления государственным и муниципальным организациям</t>
  </si>
  <si>
    <t>99108014429900611000</t>
  </si>
  <si>
    <t>99101050000000000510</t>
  </si>
  <si>
    <t>99101050000000000610</t>
  </si>
  <si>
    <t>СП "Краснопартизанское"</t>
  </si>
  <si>
    <t>на 01 марта 2013 г.</t>
  </si>
  <si>
    <t>04287116</t>
  </si>
  <si>
    <t>991</t>
  </si>
  <si>
    <t>18210601030010000110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</si>
</sst>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 shrinkToFi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1" fontId="4" fillId="0" borderId="19" xfId="0" applyNumberFormat="1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left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4" fontId="4" fillId="0" borderId="28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right" shrinkToFit="1"/>
    </xf>
    <xf numFmtId="0" fontId="4" fillId="0" borderId="30" xfId="0" applyNumberFormat="1" applyFont="1" applyBorder="1" applyAlignment="1">
      <alignment horizontal="left" wrapText="1" indent="2"/>
    </xf>
    <xf numFmtId="4" fontId="4" fillId="0" borderId="31" xfId="0" applyNumberFormat="1" applyFont="1" applyBorder="1" applyAlignment="1">
      <alignment horizontal="right" shrinkToFit="1"/>
    </xf>
    <xf numFmtId="4" fontId="4" fillId="0" borderId="32" xfId="0" applyNumberFormat="1" applyFont="1" applyBorder="1" applyAlignment="1">
      <alignment horizontal="right" shrinkToFit="1"/>
    </xf>
    <xf numFmtId="4" fontId="4" fillId="0" borderId="31" xfId="0" applyNumberFormat="1" applyFont="1" applyFill="1" applyBorder="1" applyAlignment="1">
      <alignment horizontal="right" shrinkToFit="1"/>
    </xf>
    <xf numFmtId="4" fontId="4" fillId="0" borderId="33" xfId="0" applyNumberFormat="1" applyFont="1" applyFill="1" applyBorder="1" applyAlignment="1">
      <alignment horizontal="right" shrinkToFit="1"/>
    </xf>
    <xf numFmtId="0" fontId="0" fillId="0" borderId="34" xfId="0" applyBorder="1" applyAlignment="1">
      <alignment/>
    </xf>
    <xf numFmtId="175" fontId="4" fillId="0" borderId="25" xfId="0" applyNumberFormat="1" applyFont="1" applyFill="1" applyBorder="1" applyAlignment="1">
      <alignment horizontal="right" shrinkToFit="1"/>
    </xf>
    <xf numFmtId="175" fontId="4" fillId="0" borderId="28" xfId="0" applyNumberFormat="1" applyFont="1" applyFill="1" applyBorder="1" applyAlignment="1">
      <alignment horizontal="right" shrinkToFit="1"/>
    </xf>
    <xf numFmtId="0" fontId="4" fillId="0" borderId="35" xfId="0" applyNumberFormat="1" applyFont="1" applyFill="1" applyBorder="1" applyAlignment="1">
      <alignment horizontal="left" wrapText="1"/>
    </xf>
    <xf numFmtId="0" fontId="4" fillId="0" borderId="36" xfId="0" applyNumberFormat="1" applyFont="1" applyFill="1" applyBorder="1" applyAlignment="1">
      <alignment horizontal="center" shrinkToFit="1"/>
    </xf>
    <xf numFmtId="0" fontId="4" fillId="0" borderId="27" xfId="0" applyNumberFormat="1" applyFont="1" applyFill="1" applyBorder="1" applyAlignment="1">
      <alignment horizontal="center" shrinkToFit="1"/>
    </xf>
    <xf numFmtId="4" fontId="4" fillId="0" borderId="32" xfId="0" applyNumberFormat="1" applyFont="1" applyFill="1" applyBorder="1" applyAlignment="1">
      <alignment horizontal="right" shrinkToFit="1"/>
    </xf>
    <xf numFmtId="0" fontId="4" fillId="0" borderId="37" xfId="0" applyNumberFormat="1" applyFont="1" applyFill="1" applyBorder="1" applyAlignment="1">
      <alignment horizontal="left" wrapText="1" indent="2"/>
    </xf>
    <xf numFmtId="0" fontId="4" fillId="0" borderId="38" xfId="0" applyNumberFormat="1" applyFont="1" applyFill="1" applyBorder="1" applyAlignment="1">
      <alignment horizontal="left" wrapText="1"/>
    </xf>
    <xf numFmtId="0" fontId="0" fillId="0" borderId="23" xfId="0" applyBorder="1" applyAlignment="1">
      <alignment/>
    </xf>
    <xf numFmtId="1" fontId="4" fillId="0" borderId="39" xfId="0" applyNumberFormat="1" applyFont="1" applyFill="1" applyBorder="1" applyAlignment="1">
      <alignment horizontal="center" shrinkToFit="1"/>
    </xf>
    <xf numFmtId="1" fontId="4" fillId="0" borderId="33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4" fillId="0" borderId="41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35" xfId="0" applyNumberFormat="1" applyFont="1" applyBorder="1" applyAlignment="1">
      <alignment horizontal="left" wrapText="1"/>
    </xf>
    <xf numFmtId="0" fontId="4" fillId="0" borderId="36" xfId="0" applyNumberFormat="1" applyFont="1" applyBorder="1" applyAlignment="1">
      <alignment horizontal="center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42" xfId="0" applyNumberFormat="1" applyFont="1" applyBorder="1" applyAlignment="1">
      <alignment horizontal="center" vertical="center" shrinkToFit="1"/>
    </xf>
    <xf numFmtId="175" fontId="4" fillId="0" borderId="31" xfId="0" applyNumberFormat="1" applyFont="1" applyBorder="1" applyAlignment="1">
      <alignment horizontal="right" vertical="center" shrinkToFit="1"/>
    </xf>
    <xf numFmtId="175" fontId="4" fillId="0" borderId="32" xfId="0" applyNumberFormat="1" applyFont="1" applyBorder="1" applyAlignment="1">
      <alignment horizontal="right" vertical="center" shrinkToFit="1"/>
    </xf>
    <xf numFmtId="0" fontId="4" fillId="0" borderId="43" xfId="0" applyNumberFormat="1" applyFont="1" applyBorder="1" applyAlignment="1">
      <alignment horizontal="left" wrapText="1"/>
    </xf>
    <xf numFmtId="0" fontId="4" fillId="0" borderId="37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center" vertical="center" shrinkToFit="1"/>
    </xf>
    <xf numFmtId="175" fontId="4" fillId="0" borderId="31" xfId="0" applyNumberFormat="1" applyFont="1" applyBorder="1" applyAlignment="1">
      <alignment horizontal="right" vertical="center" shrinkToFit="1"/>
    </xf>
    <xf numFmtId="175" fontId="4" fillId="0" borderId="32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shrinkToFit="1"/>
    </xf>
    <xf numFmtId="49" fontId="4" fillId="0" borderId="31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21" xfId="42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56"/>
  <sheetViews>
    <sheetView tabSelected="1" workbookViewId="0" topLeftCell="A49">
      <selection activeCell="C32" sqref="C32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1" customFormat="1" ht="12.75"/>
    <row r="2" spans="1:8" s="22" customFormat="1" ht="13.5" customHeight="1">
      <c r="A2" s="18" t="s">
        <v>20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5</v>
      </c>
      <c r="G3" s="23"/>
      <c r="H3" s="24"/>
    </row>
    <row r="4" spans="1:8" s="22" customFormat="1" ht="13.5" customHeight="1">
      <c r="A4"/>
      <c r="B4" s="8"/>
      <c r="C4"/>
      <c r="D4"/>
      <c r="E4" s="73" t="s">
        <v>46</v>
      </c>
      <c r="F4" s="12" t="s">
        <v>17</v>
      </c>
      <c r="G4" s="23"/>
      <c r="H4" s="24"/>
    </row>
    <row r="5" spans="1:8" s="22" customFormat="1" ht="13.5" customHeight="1">
      <c r="A5" s="54"/>
      <c r="B5" s="54" t="s">
        <v>181</v>
      </c>
      <c r="C5" s="54"/>
      <c r="D5" s="54"/>
      <c r="E5" s="73" t="s">
        <v>18</v>
      </c>
      <c r="F5" s="133">
        <v>41334</v>
      </c>
      <c r="G5" s="23"/>
      <c r="H5" s="24"/>
    </row>
    <row r="6" spans="1:8" s="22" customFormat="1" ht="13.5" customHeight="1">
      <c r="A6" s="8" t="s">
        <v>30</v>
      </c>
      <c r="B6" s="8"/>
      <c r="C6" s="8"/>
      <c r="D6" s="7"/>
      <c r="E6" s="74" t="s">
        <v>25</v>
      </c>
      <c r="F6" s="138" t="s">
        <v>182</v>
      </c>
      <c r="G6" s="23"/>
      <c r="H6" s="24"/>
    </row>
    <row r="7" spans="1:8" s="22" customFormat="1" ht="13.5" customHeight="1">
      <c r="A7" s="8" t="s">
        <v>31</v>
      </c>
      <c r="B7" s="55" t="s">
        <v>180</v>
      </c>
      <c r="C7" s="55"/>
      <c r="D7" s="56"/>
      <c r="E7" s="74" t="s">
        <v>32</v>
      </c>
      <c r="F7" s="139" t="s">
        <v>183</v>
      </c>
      <c r="G7" s="23"/>
      <c r="H7" s="24"/>
    </row>
    <row r="8" spans="1:8" s="22" customFormat="1" ht="13.5" customHeight="1">
      <c r="A8" s="8" t="s">
        <v>19</v>
      </c>
      <c r="B8" s="8"/>
      <c r="C8" s="8"/>
      <c r="D8" s="7"/>
      <c r="E8" s="75" t="s">
        <v>33</v>
      </c>
      <c r="F8" s="57">
        <v>81257820000</v>
      </c>
      <c r="G8" s="23"/>
      <c r="H8" s="24"/>
    </row>
    <row r="9" spans="1:8" s="22" customFormat="1" ht="13.5" customHeight="1">
      <c r="A9" s="54" t="s">
        <v>45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44</v>
      </c>
      <c r="B10" s="8"/>
      <c r="C10" s="8"/>
      <c r="D10" s="7"/>
      <c r="E10" s="7"/>
      <c r="F10" s="13" t="s">
        <v>1</v>
      </c>
      <c r="G10" s="23"/>
      <c r="H10" s="24"/>
    </row>
    <row r="11" spans="1:8" ht="14.25" customHeight="1">
      <c r="A11" s="142" t="s">
        <v>13</v>
      </c>
      <c r="B11" s="142"/>
      <c r="C11" s="142"/>
      <c r="D11" s="142"/>
      <c r="E11" s="142"/>
      <c r="F11" s="142"/>
      <c r="G11" s="35"/>
      <c r="H11" s="35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43" t="s">
        <v>6</v>
      </c>
      <c r="B13" s="143" t="s">
        <v>27</v>
      </c>
      <c r="C13" s="64" t="s">
        <v>36</v>
      </c>
      <c r="D13" s="148" t="s">
        <v>15</v>
      </c>
      <c r="E13" s="148" t="s">
        <v>16</v>
      </c>
      <c r="F13" s="143" t="s">
        <v>14</v>
      </c>
    </row>
    <row r="14" spans="1:6" ht="9.75" customHeight="1">
      <c r="A14" s="144"/>
      <c r="B14" s="146"/>
      <c r="C14" s="64" t="s">
        <v>37</v>
      </c>
      <c r="D14" s="149"/>
      <c r="E14" s="149"/>
      <c r="F14" s="146"/>
    </row>
    <row r="15" spans="1:6" ht="9.75" customHeight="1">
      <c r="A15" s="145"/>
      <c r="B15" s="147"/>
      <c r="C15" s="64" t="s">
        <v>35</v>
      </c>
      <c r="D15" s="150"/>
      <c r="E15" s="150"/>
      <c r="F15" s="147"/>
    </row>
    <row r="16" spans="1:6" ht="9.75" customHeight="1" thickBot="1">
      <c r="A16" s="47">
        <v>1</v>
      </c>
      <c r="B16" s="6">
        <v>2</v>
      </c>
      <c r="C16" s="6">
        <v>3</v>
      </c>
      <c r="D16" s="3" t="s">
        <v>2</v>
      </c>
      <c r="E16" s="3" t="s">
        <v>3</v>
      </c>
      <c r="F16" s="3" t="s">
        <v>7</v>
      </c>
    </row>
    <row r="17" spans="1:10" s="20" customFormat="1" ht="12.75">
      <c r="A17" s="65" t="s">
        <v>38</v>
      </c>
      <c r="B17" s="80" t="s">
        <v>49</v>
      </c>
      <c r="C17" s="61" t="s">
        <v>50</v>
      </c>
      <c r="D17" s="62">
        <v>3381624</v>
      </c>
      <c r="E17" s="62">
        <f>E19+E43</f>
        <v>464535.28</v>
      </c>
      <c r="F17" s="79">
        <f>D17-E17</f>
        <v>2917088.7199999997</v>
      </c>
      <c r="G17" s="68"/>
      <c r="H17" s="68"/>
      <c r="I17" s="68"/>
      <c r="J17" s="68"/>
    </row>
    <row r="18" spans="1:10" s="20" customFormat="1" ht="12.75">
      <c r="A18" s="86" t="s">
        <v>48</v>
      </c>
      <c r="B18" s="82"/>
      <c r="C18" s="83"/>
      <c r="D18" s="84"/>
      <c r="E18" s="84"/>
      <c r="F18" s="85"/>
      <c r="G18" s="68"/>
      <c r="H18" s="68"/>
      <c r="I18" s="68"/>
      <c r="J18" s="68"/>
    </row>
    <row r="19" spans="1:10" s="72" customFormat="1" ht="22.5">
      <c r="A19" s="89" t="s">
        <v>98</v>
      </c>
      <c r="B19" s="140" t="s">
        <v>49</v>
      </c>
      <c r="C19" s="141" t="s">
        <v>91</v>
      </c>
      <c r="D19" s="90">
        <f>D20+D25+D29+D39</f>
        <v>218800</v>
      </c>
      <c r="E19" s="90">
        <f>E20+E39+E29</f>
        <v>18937.28</v>
      </c>
      <c r="F19" s="91">
        <f aca="true" t="shared" si="0" ref="F19:F26">D19-E19</f>
        <v>199862.72</v>
      </c>
      <c r="G19" s="71"/>
      <c r="H19" s="71"/>
      <c r="I19" s="71"/>
      <c r="J19" s="71"/>
    </row>
    <row r="20" spans="1:10" s="72" customFormat="1" ht="22.5">
      <c r="A20" s="89" t="s">
        <v>99</v>
      </c>
      <c r="B20" s="140" t="s">
        <v>49</v>
      </c>
      <c r="C20" s="141" t="s">
        <v>129</v>
      </c>
      <c r="D20" s="90">
        <v>118000</v>
      </c>
      <c r="E20" s="90">
        <f>E21</f>
        <v>16077.8</v>
      </c>
      <c r="F20" s="91">
        <f t="shared" si="0"/>
        <v>101922.2</v>
      </c>
      <c r="G20" s="71"/>
      <c r="H20" s="71"/>
      <c r="I20" s="71"/>
      <c r="J20" s="71"/>
    </row>
    <row r="21" spans="1:10" s="72" customFormat="1" ht="12.75">
      <c r="A21" s="89" t="s">
        <v>100</v>
      </c>
      <c r="B21" s="140" t="s">
        <v>49</v>
      </c>
      <c r="C21" s="141" t="s">
        <v>129</v>
      </c>
      <c r="D21" s="90">
        <v>118000</v>
      </c>
      <c r="E21" s="90">
        <f>E22+E23+E24</f>
        <v>16077.8</v>
      </c>
      <c r="F21" s="91">
        <f t="shared" si="0"/>
        <v>101922.2</v>
      </c>
      <c r="G21" s="71"/>
      <c r="H21" s="71"/>
      <c r="I21" s="71"/>
      <c r="J21" s="71"/>
    </row>
    <row r="22" spans="1:10" s="72" customFormat="1" ht="101.25">
      <c r="A22" s="89" t="s">
        <v>101</v>
      </c>
      <c r="B22" s="140" t="s">
        <v>49</v>
      </c>
      <c r="C22" s="141" t="s">
        <v>144</v>
      </c>
      <c r="D22" s="90"/>
      <c r="E22" s="90">
        <v>15555.8</v>
      </c>
      <c r="F22" s="91">
        <f t="shared" si="0"/>
        <v>-15555.8</v>
      </c>
      <c r="G22" s="71"/>
      <c r="H22" s="71"/>
      <c r="I22" s="71"/>
      <c r="J22" s="71"/>
    </row>
    <row r="23" spans="1:10" s="72" customFormat="1" ht="67.5">
      <c r="A23" s="89" t="s">
        <v>102</v>
      </c>
      <c r="B23" s="140" t="s">
        <v>49</v>
      </c>
      <c r="C23" s="141" t="s">
        <v>146</v>
      </c>
      <c r="D23" s="90"/>
      <c r="E23" s="90">
        <v>520</v>
      </c>
      <c r="F23" s="91">
        <f t="shared" si="0"/>
        <v>-520</v>
      </c>
      <c r="G23" s="71"/>
      <c r="H23" s="71"/>
      <c r="I23" s="71"/>
      <c r="J23" s="71"/>
    </row>
    <row r="24" spans="1:10" s="72" customFormat="1" ht="67.5">
      <c r="A24" s="89" t="s">
        <v>102</v>
      </c>
      <c r="B24" s="140" t="s">
        <v>49</v>
      </c>
      <c r="C24" s="141" t="s">
        <v>147</v>
      </c>
      <c r="D24" s="90"/>
      <c r="E24" s="90">
        <v>2</v>
      </c>
      <c r="F24" s="91">
        <f t="shared" si="0"/>
        <v>-2</v>
      </c>
      <c r="G24" s="71"/>
      <c r="H24" s="71"/>
      <c r="I24" s="71"/>
      <c r="J24" s="71"/>
    </row>
    <row r="25" spans="1:10" s="72" customFormat="1" ht="22.5">
      <c r="A25" s="89" t="s">
        <v>103</v>
      </c>
      <c r="B25" s="140" t="s">
        <v>49</v>
      </c>
      <c r="C25" s="141" t="s">
        <v>145</v>
      </c>
      <c r="D25" s="90">
        <f>D26+D27+D28</f>
        <v>800</v>
      </c>
      <c r="E25" s="90">
        <f>E26+E27+E28</f>
        <v>0</v>
      </c>
      <c r="F25" s="91">
        <f t="shared" si="0"/>
        <v>800</v>
      </c>
      <c r="G25" s="71"/>
      <c r="H25" s="71"/>
      <c r="I25" s="71"/>
      <c r="J25" s="71"/>
    </row>
    <row r="26" spans="1:10" s="72" customFormat="1" ht="22.5">
      <c r="A26" s="89" t="s">
        <v>104</v>
      </c>
      <c r="B26" s="140" t="s">
        <v>49</v>
      </c>
      <c r="C26" s="141" t="s">
        <v>130</v>
      </c>
      <c r="D26" s="90">
        <v>800</v>
      </c>
      <c r="E26" s="90"/>
      <c r="F26" s="91">
        <f t="shared" si="0"/>
        <v>800</v>
      </c>
      <c r="G26" s="71"/>
      <c r="H26" s="71"/>
      <c r="I26" s="71"/>
      <c r="J26" s="71"/>
    </row>
    <row r="27" spans="1:10" s="72" customFormat="1" ht="22.5">
      <c r="A27" s="89" t="s">
        <v>104</v>
      </c>
      <c r="B27" s="140" t="s">
        <v>49</v>
      </c>
      <c r="C27" s="141" t="s">
        <v>92</v>
      </c>
      <c r="D27" s="90"/>
      <c r="E27" s="90"/>
      <c r="F27" s="91"/>
      <c r="G27" s="71"/>
      <c r="H27" s="71"/>
      <c r="I27" s="71"/>
      <c r="J27" s="71"/>
    </row>
    <row r="28" spans="1:10" s="72" customFormat="1" ht="22.5">
      <c r="A28" s="89" t="s">
        <v>104</v>
      </c>
      <c r="B28" s="140" t="s">
        <v>49</v>
      </c>
      <c r="C28" s="141" t="s">
        <v>93</v>
      </c>
      <c r="D28" s="90"/>
      <c r="E28" s="90"/>
      <c r="F28" s="91"/>
      <c r="G28" s="71"/>
      <c r="H28" s="71"/>
      <c r="I28" s="71"/>
      <c r="J28" s="71"/>
    </row>
    <row r="29" spans="1:10" s="72" customFormat="1" ht="12.75">
      <c r="A29" s="89" t="s">
        <v>105</v>
      </c>
      <c r="B29" s="140" t="s">
        <v>49</v>
      </c>
      <c r="C29" s="141" t="s">
        <v>94</v>
      </c>
      <c r="D29" s="90">
        <f>D30+D34</f>
        <v>98200</v>
      </c>
      <c r="E29" s="90">
        <f>E30</f>
        <v>559.68</v>
      </c>
      <c r="F29" s="91">
        <f aca="true" t="shared" si="1" ref="F29:F40">D29-E29</f>
        <v>97640.32</v>
      </c>
      <c r="G29" s="71"/>
      <c r="H29" s="71"/>
      <c r="I29" s="71"/>
      <c r="J29" s="71"/>
    </row>
    <row r="30" spans="1:10" s="72" customFormat="1" ht="22.5">
      <c r="A30" s="89" t="s">
        <v>106</v>
      </c>
      <c r="B30" s="140" t="s">
        <v>49</v>
      </c>
      <c r="C30" s="141" t="s">
        <v>184</v>
      </c>
      <c r="D30" s="90">
        <v>8600</v>
      </c>
      <c r="E30" s="90">
        <f>E31+E34</f>
        <v>559.68</v>
      </c>
      <c r="F30" s="91">
        <f t="shared" si="1"/>
        <v>8040.32</v>
      </c>
      <c r="G30" s="71"/>
      <c r="H30" s="71"/>
      <c r="I30" s="71"/>
      <c r="J30" s="71"/>
    </row>
    <row r="31" spans="1:10" s="72" customFormat="1" ht="67.5">
      <c r="A31" s="89" t="s">
        <v>107</v>
      </c>
      <c r="B31" s="140" t="s">
        <v>49</v>
      </c>
      <c r="C31" s="141" t="s">
        <v>184</v>
      </c>
      <c r="D31" s="90">
        <v>8600</v>
      </c>
      <c r="E31" s="90">
        <f>E32+E33</f>
        <v>465.14</v>
      </c>
      <c r="F31" s="91">
        <f t="shared" si="1"/>
        <v>8134.86</v>
      </c>
      <c r="G31" s="71"/>
      <c r="H31" s="71"/>
      <c r="I31" s="71"/>
      <c r="J31" s="71"/>
    </row>
    <row r="32" spans="1:10" s="72" customFormat="1" ht="67.5">
      <c r="A32" s="89" t="s">
        <v>107</v>
      </c>
      <c r="B32" s="140" t="s">
        <v>49</v>
      </c>
      <c r="C32" s="141" t="s">
        <v>148</v>
      </c>
      <c r="D32" s="90"/>
      <c r="E32" s="90">
        <v>461.96</v>
      </c>
      <c r="F32" s="91">
        <f t="shared" si="1"/>
        <v>-461.96</v>
      </c>
      <c r="G32" s="71"/>
      <c r="H32" s="71"/>
      <c r="I32" s="71"/>
      <c r="J32" s="71"/>
    </row>
    <row r="33" spans="1:10" s="72" customFormat="1" ht="67.5">
      <c r="A33" s="89" t="s">
        <v>107</v>
      </c>
      <c r="B33" s="140" t="s">
        <v>49</v>
      </c>
      <c r="C33" s="141" t="s">
        <v>149</v>
      </c>
      <c r="D33" s="90"/>
      <c r="E33" s="90">
        <v>3.18</v>
      </c>
      <c r="F33" s="91">
        <f t="shared" si="1"/>
        <v>-3.18</v>
      </c>
      <c r="G33" s="71"/>
      <c r="H33" s="71"/>
      <c r="I33" s="71"/>
      <c r="J33" s="71"/>
    </row>
    <row r="34" spans="1:10" s="72" customFormat="1" ht="12.75">
      <c r="A34" s="89" t="s">
        <v>108</v>
      </c>
      <c r="B34" s="140" t="s">
        <v>49</v>
      </c>
      <c r="C34" s="141" t="s">
        <v>95</v>
      </c>
      <c r="D34" s="90">
        <v>89600</v>
      </c>
      <c r="E34" s="90">
        <f>E35</f>
        <v>94.53999999999999</v>
      </c>
      <c r="F34" s="91">
        <f t="shared" si="1"/>
        <v>89505.46</v>
      </c>
      <c r="G34" s="71"/>
      <c r="H34" s="71"/>
      <c r="I34" s="71"/>
      <c r="J34" s="71"/>
    </row>
    <row r="35" spans="1:10" s="72" customFormat="1" ht="56.25">
      <c r="A35" s="89" t="s">
        <v>109</v>
      </c>
      <c r="B35" s="140" t="s">
        <v>49</v>
      </c>
      <c r="C35" s="141" t="s">
        <v>131</v>
      </c>
      <c r="D35" s="90">
        <v>89600</v>
      </c>
      <c r="E35" s="90">
        <f>E36+E37+E38</f>
        <v>94.53999999999999</v>
      </c>
      <c r="F35" s="91">
        <f t="shared" si="1"/>
        <v>89505.46</v>
      </c>
      <c r="G35" s="71"/>
      <c r="H35" s="71"/>
      <c r="I35" s="71"/>
      <c r="J35" s="71"/>
    </row>
    <row r="36" spans="1:10" s="72" customFormat="1" ht="101.25">
      <c r="A36" s="89" t="s">
        <v>110</v>
      </c>
      <c r="B36" s="140" t="s">
        <v>49</v>
      </c>
      <c r="C36" s="141" t="s">
        <v>150</v>
      </c>
      <c r="D36" s="90"/>
      <c r="E36" s="90">
        <v>-133.21</v>
      </c>
      <c r="F36" s="91">
        <f t="shared" si="1"/>
        <v>133.21</v>
      </c>
      <c r="G36" s="71"/>
      <c r="H36" s="71"/>
      <c r="I36" s="71"/>
      <c r="J36" s="71"/>
    </row>
    <row r="37" spans="1:10" s="72" customFormat="1" ht="56.25">
      <c r="A37" s="89" t="s">
        <v>111</v>
      </c>
      <c r="B37" s="140" t="s">
        <v>49</v>
      </c>
      <c r="C37" s="141" t="s">
        <v>151</v>
      </c>
      <c r="D37" s="90"/>
      <c r="E37" s="90">
        <v>6.75</v>
      </c>
      <c r="F37" s="91">
        <f t="shared" si="1"/>
        <v>-6.75</v>
      </c>
      <c r="G37" s="71"/>
      <c r="H37" s="71"/>
      <c r="I37" s="71"/>
      <c r="J37" s="71"/>
    </row>
    <row r="38" spans="1:10" s="72" customFormat="1" ht="101.25">
      <c r="A38" s="89" t="s">
        <v>112</v>
      </c>
      <c r="B38" s="140" t="s">
        <v>49</v>
      </c>
      <c r="C38" s="141" t="s">
        <v>153</v>
      </c>
      <c r="D38" s="90"/>
      <c r="E38" s="90">
        <v>221</v>
      </c>
      <c r="F38" s="91">
        <f t="shared" si="1"/>
        <v>-221</v>
      </c>
      <c r="G38" s="71"/>
      <c r="H38" s="71"/>
      <c r="I38" s="71"/>
      <c r="J38" s="71"/>
    </row>
    <row r="39" spans="1:10" s="72" customFormat="1" ht="56.25">
      <c r="A39" s="89" t="s">
        <v>113</v>
      </c>
      <c r="B39" s="140" t="s">
        <v>49</v>
      </c>
      <c r="C39" s="141" t="s">
        <v>152</v>
      </c>
      <c r="D39" s="90">
        <f>D40+D41+D42</f>
        <v>1800</v>
      </c>
      <c r="E39" s="90">
        <f>E40+E41+E42</f>
        <v>2299.8</v>
      </c>
      <c r="F39" s="91">
        <f t="shared" si="1"/>
        <v>-499.8000000000002</v>
      </c>
      <c r="G39" s="71"/>
      <c r="H39" s="71"/>
      <c r="I39" s="71"/>
      <c r="J39" s="71"/>
    </row>
    <row r="40" spans="1:10" s="72" customFormat="1" ht="135">
      <c r="A40" s="89" t="s">
        <v>114</v>
      </c>
      <c r="B40" s="140" t="s">
        <v>49</v>
      </c>
      <c r="C40" s="141" t="s">
        <v>132</v>
      </c>
      <c r="D40" s="90">
        <v>1800</v>
      </c>
      <c r="E40" s="90">
        <v>2299.8</v>
      </c>
      <c r="F40" s="91">
        <f t="shared" si="1"/>
        <v>-499.8000000000002</v>
      </c>
      <c r="G40" s="71"/>
      <c r="H40" s="71"/>
      <c r="I40" s="71"/>
      <c r="J40" s="71"/>
    </row>
    <row r="41" spans="1:10" s="72" customFormat="1" ht="90">
      <c r="A41" s="89" t="s">
        <v>115</v>
      </c>
      <c r="B41" s="140" t="s">
        <v>49</v>
      </c>
      <c r="C41" s="141"/>
      <c r="D41" s="90"/>
      <c r="E41" s="90"/>
      <c r="F41" s="91"/>
      <c r="G41" s="71"/>
      <c r="H41" s="71"/>
      <c r="I41" s="71"/>
      <c r="J41" s="71"/>
    </row>
    <row r="42" spans="1:10" s="72" customFormat="1" ht="112.5">
      <c r="A42" s="89" t="s">
        <v>116</v>
      </c>
      <c r="B42" s="140" t="s">
        <v>49</v>
      </c>
      <c r="C42" s="141"/>
      <c r="D42" s="90"/>
      <c r="E42" s="90"/>
      <c r="F42" s="91"/>
      <c r="G42" s="71"/>
      <c r="H42" s="71"/>
      <c r="I42" s="71"/>
      <c r="J42" s="71"/>
    </row>
    <row r="43" spans="1:10" s="72" customFormat="1" ht="22.5">
      <c r="A43" s="89" t="s">
        <v>117</v>
      </c>
      <c r="B43" s="140" t="s">
        <v>49</v>
      </c>
      <c r="C43" s="141" t="s">
        <v>96</v>
      </c>
      <c r="D43" s="90">
        <f>D44+D54</f>
        <v>2631400</v>
      </c>
      <c r="E43" s="90">
        <f>E44</f>
        <v>445598</v>
      </c>
      <c r="F43" s="91">
        <f aca="true" t="shared" si="2" ref="F43:F55">D43-E43</f>
        <v>2185802</v>
      </c>
      <c r="G43" s="71"/>
      <c r="H43" s="71"/>
      <c r="I43" s="71"/>
      <c r="J43" s="71"/>
    </row>
    <row r="44" spans="1:10" s="72" customFormat="1" ht="56.25">
      <c r="A44" s="89" t="s">
        <v>118</v>
      </c>
      <c r="B44" s="140" t="s">
        <v>49</v>
      </c>
      <c r="C44" s="141" t="s">
        <v>97</v>
      </c>
      <c r="D44" s="90">
        <f>D47+D49+D51</f>
        <v>2631400</v>
      </c>
      <c r="E44" s="90">
        <f>E45+E48+E51</f>
        <v>445598</v>
      </c>
      <c r="F44" s="91">
        <f t="shared" si="2"/>
        <v>2185802</v>
      </c>
      <c r="G44" s="71"/>
      <c r="H44" s="71"/>
      <c r="I44" s="71"/>
      <c r="J44" s="71"/>
    </row>
    <row r="45" spans="1:10" s="72" customFormat="1" ht="33.75">
      <c r="A45" s="89" t="s">
        <v>119</v>
      </c>
      <c r="B45" s="140" t="s">
        <v>49</v>
      </c>
      <c r="C45" s="141" t="s">
        <v>135</v>
      </c>
      <c r="D45" s="90">
        <v>1275600</v>
      </c>
      <c r="E45" s="90">
        <f>E46</f>
        <v>213600</v>
      </c>
      <c r="F45" s="91">
        <f t="shared" si="2"/>
        <v>1062000</v>
      </c>
      <c r="G45" s="71"/>
      <c r="H45" s="71"/>
      <c r="I45" s="71"/>
      <c r="J45" s="71"/>
    </row>
    <row r="46" spans="1:10" s="72" customFormat="1" ht="22.5">
      <c r="A46" s="89" t="s">
        <v>120</v>
      </c>
      <c r="B46" s="140" t="s">
        <v>49</v>
      </c>
      <c r="C46" s="141" t="s">
        <v>134</v>
      </c>
      <c r="D46" s="90">
        <v>1275600</v>
      </c>
      <c r="E46" s="90">
        <f>E47</f>
        <v>213600</v>
      </c>
      <c r="F46" s="91">
        <f t="shared" si="2"/>
        <v>1062000</v>
      </c>
      <c r="G46" s="71"/>
      <c r="H46" s="71"/>
      <c r="I46" s="71"/>
      <c r="J46" s="71"/>
    </row>
    <row r="47" spans="1:10" s="72" customFormat="1" ht="33.75">
      <c r="A47" s="89" t="s">
        <v>121</v>
      </c>
      <c r="B47" s="140" t="s">
        <v>49</v>
      </c>
      <c r="C47" s="141" t="s">
        <v>133</v>
      </c>
      <c r="D47" s="90">
        <v>1275600</v>
      </c>
      <c r="E47" s="90">
        <v>213600</v>
      </c>
      <c r="F47" s="91">
        <f t="shared" si="2"/>
        <v>1062000</v>
      </c>
      <c r="G47" s="71"/>
      <c r="H47" s="71"/>
      <c r="I47" s="71"/>
      <c r="J47" s="71"/>
    </row>
    <row r="48" spans="1:10" s="72" customFormat="1" ht="45">
      <c r="A48" s="89" t="s">
        <v>122</v>
      </c>
      <c r="B48" s="140" t="s">
        <v>49</v>
      </c>
      <c r="C48" s="141" t="s">
        <v>136</v>
      </c>
      <c r="D48" s="90">
        <v>59400</v>
      </c>
      <c r="E48" s="90">
        <f>E49</f>
        <v>16175</v>
      </c>
      <c r="F48" s="91">
        <f t="shared" si="2"/>
        <v>43225</v>
      </c>
      <c r="G48" s="71"/>
      <c r="H48" s="71"/>
      <c r="I48" s="71"/>
      <c r="J48" s="71"/>
    </row>
    <row r="49" spans="1:10" s="72" customFormat="1" ht="56.25">
      <c r="A49" s="89" t="s">
        <v>123</v>
      </c>
      <c r="B49" s="140" t="s">
        <v>49</v>
      </c>
      <c r="C49" s="141" t="s">
        <v>137</v>
      </c>
      <c r="D49" s="90">
        <v>59400</v>
      </c>
      <c r="E49" s="90">
        <f>E50</f>
        <v>16175</v>
      </c>
      <c r="F49" s="91">
        <f t="shared" si="2"/>
        <v>43225</v>
      </c>
      <c r="G49" s="71"/>
      <c r="H49" s="71"/>
      <c r="I49" s="71"/>
      <c r="J49" s="71"/>
    </row>
    <row r="50" spans="1:10" s="72" customFormat="1" ht="56.25">
      <c r="A50" s="89" t="s">
        <v>124</v>
      </c>
      <c r="B50" s="140" t="s">
        <v>49</v>
      </c>
      <c r="C50" s="141" t="s">
        <v>138</v>
      </c>
      <c r="D50" s="90">
        <v>59400</v>
      </c>
      <c r="E50" s="90">
        <v>16175</v>
      </c>
      <c r="F50" s="91">
        <f t="shared" si="2"/>
        <v>43225</v>
      </c>
      <c r="G50" s="71"/>
      <c r="H50" s="71"/>
      <c r="I50" s="71"/>
      <c r="J50" s="71"/>
    </row>
    <row r="51" spans="1:10" s="72" customFormat="1" ht="22.5">
      <c r="A51" s="89" t="s">
        <v>125</v>
      </c>
      <c r="B51" s="140" t="s">
        <v>49</v>
      </c>
      <c r="C51" s="141" t="s">
        <v>139</v>
      </c>
      <c r="D51" s="90">
        <v>1296400</v>
      </c>
      <c r="E51" s="90">
        <f>E52</f>
        <v>215823</v>
      </c>
      <c r="F51" s="91">
        <f t="shared" si="2"/>
        <v>1080577</v>
      </c>
      <c r="G51" s="71"/>
      <c r="H51" s="71"/>
      <c r="I51" s="71"/>
      <c r="J51" s="71"/>
    </row>
    <row r="52" spans="1:10" s="72" customFormat="1" ht="67.5">
      <c r="A52" s="89" t="s">
        <v>126</v>
      </c>
      <c r="B52" s="140" t="s">
        <v>49</v>
      </c>
      <c r="C52" s="141" t="s">
        <v>140</v>
      </c>
      <c r="D52" s="90">
        <v>1296400</v>
      </c>
      <c r="E52" s="90">
        <f>E53</f>
        <v>215823</v>
      </c>
      <c r="F52" s="91">
        <f t="shared" si="2"/>
        <v>1080577</v>
      </c>
      <c r="G52" s="71"/>
      <c r="H52" s="71"/>
      <c r="I52" s="71"/>
      <c r="J52" s="71"/>
    </row>
    <row r="53" spans="1:10" s="72" customFormat="1" ht="78.75">
      <c r="A53" s="89" t="s">
        <v>127</v>
      </c>
      <c r="B53" s="140" t="s">
        <v>49</v>
      </c>
      <c r="C53" s="141" t="s">
        <v>141</v>
      </c>
      <c r="D53" s="90">
        <v>1296400</v>
      </c>
      <c r="E53" s="90">
        <v>215823</v>
      </c>
      <c r="F53" s="91">
        <f t="shared" si="2"/>
        <v>1080577</v>
      </c>
      <c r="G53" s="71"/>
      <c r="H53" s="71"/>
      <c r="I53" s="71"/>
      <c r="J53" s="71"/>
    </row>
    <row r="54" spans="1:10" s="72" customFormat="1" ht="67.5">
      <c r="A54" s="89" t="s">
        <v>128</v>
      </c>
      <c r="B54" s="140" t="s">
        <v>49</v>
      </c>
      <c r="C54" s="141" t="s">
        <v>142</v>
      </c>
      <c r="D54" s="90">
        <f>D55</f>
        <v>0</v>
      </c>
      <c r="E54" s="90">
        <f>E55</f>
        <v>0</v>
      </c>
      <c r="F54" s="91">
        <f t="shared" si="2"/>
        <v>0</v>
      </c>
      <c r="G54" s="71"/>
      <c r="H54" s="71"/>
      <c r="I54" s="71"/>
      <c r="J54" s="71"/>
    </row>
    <row r="55" spans="1:10" s="72" customFormat="1" ht="68.25" thickBot="1">
      <c r="A55" s="89" t="s">
        <v>0</v>
      </c>
      <c r="B55" s="140" t="s">
        <v>49</v>
      </c>
      <c r="C55" s="141" t="s">
        <v>143</v>
      </c>
      <c r="D55" s="90">
        <v>0</v>
      </c>
      <c r="E55" s="90">
        <v>0</v>
      </c>
      <c r="F55" s="91">
        <f t="shared" si="2"/>
        <v>0</v>
      </c>
      <c r="G55" s="71"/>
      <c r="H55" s="71"/>
      <c r="I55" s="71"/>
      <c r="J55" s="71"/>
    </row>
    <row r="56" spans="1:8" s="21" customFormat="1" ht="12.75">
      <c r="A56" s="78"/>
      <c r="B56" s="76"/>
      <c r="C56" s="76"/>
      <c r="D56" s="77"/>
      <c r="E56" s="77"/>
      <c r="F56" s="77"/>
      <c r="H56" s="34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79"/>
  <sheetViews>
    <sheetView showGridLines="0" zoomScale="115" zoomScaleNormal="115" zoomScaleSheetLayoutView="100" workbookViewId="0" topLeftCell="A1">
      <selection activeCell="F34" sqref="F3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8" width="0.74609375" style="0" customWidth="1"/>
  </cols>
  <sheetData>
    <row r="1" spans="1:8" ht="15">
      <c r="A1" s="142" t="s">
        <v>26</v>
      </c>
      <c r="B1" s="142"/>
      <c r="C1" s="142"/>
      <c r="D1" s="142"/>
      <c r="E1" s="142"/>
      <c r="F1" s="33" t="s">
        <v>23</v>
      </c>
      <c r="G1" s="35"/>
      <c r="H1" s="35"/>
    </row>
    <row r="2" spans="1:8" ht="15">
      <c r="A2" s="35"/>
      <c r="B2" s="35"/>
      <c r="C2" s="35"/>
      <c r="D2" s="35"/>
      <c r="E2" s="35"/>
      <c r="F2" s="35"/>
      <c r="G2" s="35"/>
      <c r="H2" s="35"/>
    </row>
    <row r="3" spans="1:8" ht="12.75" customHeight="1">
      <c r="A3" s="45"/>
      <c r="B3" s="42" t="s">
        <v>9</v>
      </c>
      <c r="C3" s="43" t="s">
        <v>8</v>
      </c>
      <c r="D3" s="43" t="s">
        <v>21</v>
      </c>
      <c r="E3" s="44"/>
      <c r="F3" s="151" t="s">
        <v>14</v>
      </c>
      <c r="G3" s="35"/>
      <c r="H3" s="35"/>
    </row>
    <row r="4" spans="1:8" ht="12.75" customHeight="1">
      <c r="A4" s="63" t="s">
        <v>6</v>
      </c>
      <c r="B4" s="4" t="s">
        <v>10</v>
      </c>
      <c r="C4" s="38" t="s">
        <v>34</v>
      </c>
      <c r="D4" s="38" t="s">
        <v>22</v>
      </c>
      <c r="E4" s="37" t="s">
        <v>16</v>
      </c>
      <c r="F4" s="152"/>
      <c r="G4" s="35"/>
      <c r="H4" s="35"/>
    </row>
    <row r="5" spans="1:8" ht="11.25" customHeight="1">
      <c r="A5" s="46"/>
      <c r="B5" s="4" t="s">
        <v>11</v>
      </c>
      <c r="C5" s="36" t="s">
        <v>35</v>
      </c>
      <c r="D5" s="36" t="s">
        <v>4</v>
      </c>
      <c r="E5" s="39"/>
      <c r="F5" s="153"/>
      <c r="G5" s="35"/>
      <c r="H5" s="35"/>
    </row>
    <row r="6" spans="1:8" ht="13.5" thickBot="1">
      <c r="A6" s="47">
        <v>1</v>
      </c>
      <c r="B6" s="6">
        <v>2</v>
      </c>
      <c r="C6" s="40">
        <v>3</v>
      </c>
      <c r="D6" s="41" t="s">
        <v>2</v>
      </c>
      <c r="E6" s="41" t="s">
        <v>3</v>
      </c>
      <c r="F6" s="41" t="s">
        <v>7</v>
      </c>
      <c r="G6" s="48"/>
      <c r="H6" s="26"/>
    </row>
    <row r="7" spans="1:6" s="34" customFormat="1" ht="12.75">
      <c r="A7" s="97" t="s">
        <v>61</v>
      </c>
      <c r="B7" s="98">
        <v>200</v>
      </c>
      <c r="C7" s="69" t="s">
        <v>50</v>
      </c>
      <c r="D7" s="70">
        <f>D9+D14+D27+D28+D30</f>
        <v>3202228.52</v>
      </c>
      <c r="E7" s="70">
        <f>E9+E14+E27+E28+E30</f>
        <v>489150.69</v>
      </c>
      <c r="F7" s="95">
        <f>D7-E7</f>
        <v>2713077.83</v>
      </c>
    </row>
    <row r="8" spans="1:6" s="34" customFormat="1" ht="12.75">
      <c r="A8" s="81" t="s">
        <v>48</v>
      </c>
      <c r="B8" s="99"/>
      <c r="C8" s="87"/>
      <c r="D8" s="88"/>
      <c r="E8" s="88"/>
      <c r="F8" s="96"/>
    </row>
    <row r="9" spans="1:6" s="71" customFormat="1" ht="22.5">
      <c r="A9" s="101" t="s">
        <v>77</v>
      </c>
      <c r="B9" s="136" t="s">
        <v>76</v>
      </c>
      <c r="C9" s="137" t="s">
        <v>154</v>
      </c>
      <c r="D9" s="92">
        <f>D10</f>
        <v>453385</v>
      </c>
      <c r="E9" s="92">
        <f>E10</f>
        <v>73802.55</v>
      </c>
      <c r="F9" s="100">
        <f aca="true" t="shared" si="0" ref="F9:F31">D9-E9</f>
        <v>379582.45</v>
      </c>
    </row>
    <row r="10" spans="1:6" s="71" customFormat="1" ht="12.75">
      <c r="A10" s="101" t="s">
        <v>78</v>
      </c>
      <c r="B10" s="136" t="s">
        <v>76</v>
      </c>
      <c r="C10" s="137" t="s">
        <v>155</v>
      </c>
      <c r="D10" s="92">
        <f>D11</f>
        <v>453385</v>
      </c>
      <c r="E10" s="92">
        <f>E11</f>
        <v>73802.55</v>
      </c>
      <c r="F10" s="100">
        <f t="shared" si="0"/>
        <v>379582.45</v>
      </c>
    </row>
    <row r="11" spans="1:6" s="71" customFormat="1" ht="22.5">
      <c r="A11" s="101" t="s">
        <v>79</v>
      </c>
      <c r="B11" s="136" t="s">
        <v>76</v>
      </c>
      <c r="C11" s="137" t="s">
        <v>156</v>
      </c>
      <c r="D11" s="92">
        <f>D12+D13</f>
        <v>453385</v>
      </c>
      <c r="E11" s="92">
        <f>E12+E13</f>
        <v>73802.55</v>
      </c>
      <c r="F11" s="100">
        <f t="shared" si="0"/>
        <v>379582.45</v>
      </c>
    </row>
    <row r="12" spans="1:6" s="71" customFormat="1" ht="12.75">
      <c r="A12" s="101" t="s">
        <v>80</v>
      </c>
      <c r="B12" s="136" t="s">
        <v>76</v>
      </c>
      <c r="C12" s="137" t="s">
        <v>157</v>
      </c>
      <c r="D12" s="92">
        <v>348222</v>
      </c>
      <c r="E12" s="92">
        <v>65037.55</v>
      </c>
      <c r="F12" s="100">
        <f t="shared" si="0"/>
        <v>283184.45</v>
      </c>
    </row>
    <row r="13" spans="1:6" s="71" customFormat="1" ht="22.5">
      <c r="A13" s="101" t="s">
        <v>81</v>
      </c>
      <c r="B13" s="136" t="s">
        <v>76</v>
      </c>
      <c r="C13" s="137" t="s">
        <v>158</v>
      </c>
      <c r="D13" s="92">
        <v>105163</v>
      </c>
      <c r="E13" s="92">
        <v>8765</v>
      </c>
      <c r="F13" s="100">
        <f t="shared" si="0"/>
        <v>96398</v>
      </c>
    </row>
    <row r="14" spans="1:6" s="71" customFormat="1" ht="22.5">
      <c r="A14" s="101" t="s">
        <v>77</v>
      </c>
      <c r="B14" s="136" t="s">
        <v>76</v>
      </c>
      <c r="C14" s="137" t="s">
        <v>159</v>
      </c>
      <c r="D14" s="92">
        <f>D15</f>
        <v>1140543.52</v>
      </c>
      <c r="E14" s="92">
        <f>E15</f>
        <v>204884.8</v>
      </c>
      <c r="F14" s="100">
        <f t="shared" si="0"/>
        <v>935658.72</v>
      </c>
    </row>
    <row r="15" spans="1:6" s="71" customFormat="1" ht="12.75">
      <c r="A15" s="101" t="s">
        <v>78</v>
      </c>
      <c r="B15" s="136" t="s">
        <v>76</v>
      </c>
      <c r="C15" s="137" t="s">
        <v>160</v>
      </c>
      <c r="D15" s="92">
        <f>D16+D19+D20+D21+D22+D23+D24+D25</f>
        <v>1140543.52</v>
      </c>
      <c r="E15" s="92">
        <f>E17+E18+E20+E21+E26</f>
        <v>204884.8</v>
      </c>
      <c r="F15" s="100">
        <f t="shared" si="0"/>
        <v>935658.72</v>
      </c>
    </row>
    <row r="16" spans="1:6" s="71" customFormat="1" ht="22.5">
      <c r="A16" s="101" t="s">
        <v>79</v>
      </c>
      <c r="B16" s="136" t="s">
        <v>76</v>
      </c>
      <c r="C16" s="137" t="s">
        <v>161</v>
      </c>
      <c r="D16" s="92">
        <f>D17+D18</f>
        <v>968149</v>
      </c>
      <c r="E16" s="92">
        <f>E17+E18</f>
        <v>171560.97</v>
      </c>
      <c r="F16" s="100">
        <f t="shared" si="0"/>
        <v>796588.03</v>
      </c>
    </row>
    <row r="17" spans="1:6" s="71" customFormat="1" ht="12.75">
      <c r="A17" s="101" t="s">
        <v>80</v>
      </c>
      <c r="B17" s="136" t="s">
        <v>76</v>
      </c>
      <c r="C17" s="137" t="s">
        <v>162</v>
      </c>
      <c r="D17" s="92">
        <v>743586</v>
      </c>
      <c r="E17" s="92">
        <v>131416.47</v>
      </c>
      <c r="F17" s="100">
        <f t="shared" si="0"/>
        <v>612169.53</v>
      </c>
    </row>
    <row r="18" spans="1:6" s="71" customFormat="1" ht="22.5">
      <c r="A18" s="101" t="s">
        <v>81</v>
      </c>
      <c r="B18" s="136" t="s">
        <v>76</v>
      </c>
      <c r="C18" s="137" t="s">
        <v>163</v>
      </c>
      <c r="D18" s="92">
        <v>224563</v>
      </c>
      <c r="E18" s="92">
        <v>40144.5</v>
      </c>
      <c r="F18" s="100">
        <f t="shared" si="0"/>
        <v>184418.5</v>
      </c>
    </row>
    <row r="19" spans="1:6" s="71" customFormat="1" ht="12.75">
      <c r="A19" s="101" t="s">
        <v>82</v>
      </c>
      <c r="B19" s="136" t="s">
        <v>76</v>
      </c>
      <c r="C19" s="137" t="s">
        <v>164</v>
      </c>
      <c r="D19" s="92">
        <v>46024</v>
      </c>
      <c r="E19" s="92"/>
      <c r="F19" s="100">
        <f t="shared" si="0"/>
        <v>46024</v>
      </c>
    </row>
    <row r="20" spans="1:6" s="71" customFormat="1" ht="12.75">
      <c r="A20" s="101" t="s">
        <v>83</v>
      </c>
      <c r="B20" s="136" t="s">
        <v>76</v>
      </c>
      <c r="C20" s="137" t="s">
        <v>165</v>
      </c>
      <c r="D20" s="92">
        <v>15684</v>
      </c>
      <c r="E20" s="92">
        <v>5274.31</v>
      </c>
      <c r="F20" s="100">
        <f t="shared" si="0"/>
        <v>10409.689999999999</v>
      </c>
    </row>
    <row r="21" spans="1:6" s="71" customFormat="1" ht="12.75">
      <c r="A21" s="101" t="s">
        <v>84</v>
      </c>
      <c r="B21" s="136" t="s">
        <v>76</v>
      </c>
      <c r="C21" s="137" t="s">
        <v>166</v>
      </c>
      <c r="D21" s="92">
        <v>20340</v>
      </c>
      <c r="E21" s="92">
        <v>1774.52</v>
      </c>
      <c r="F21" s="100">
        <f t="shared" si="0"/>
        <v>18565.48</v>
      </c>
    </row>
    <row r="22" spans="1:6" s="71" customFormat="1" ht="22.5">
      <c r="A22" s="101" t="s">
        <v>85</v>
      </c>
      <c r="B22" s="136" t="s">
        <v>76</v>
      </c>
      <c r="C22" s="137" t="s">
        <v>167</v>
      </c>
      <c r="D22" s="92"/>
      <c r="E22" s="92"/>
      <c r="F22" s="100">
        <f t="shared" si="0"/>
        <v>0</v>
      </c>
    </row>
    <row r="23" spans="1:6" s="71" customFormat="1" ht="12.75">
      <c r="A23" s="101" t="s">
        <v>86</v>
      </c>
      <c r="B23" s="136" t="s">
        <v>76</v>
      </c>
      <c r="C23" s="137" t="s">
        <v>168</v>
      </c>
      <c r="D23" s="92">
        <v>10000</v>
      </c>
      <c r="E23" s="92"/>
      <c r="F23" s="100">
        <f t="shared" si="0"/>
        <v>10000</v>
      </c>
    </row>
    <row r="24" spans="1:6" s="71" customFormat="1" ht="12.75">
      <c r="A24" s="101" t="s">
        <v>87</v>
      </c>
      <c r="B24" s="136" t="s">
        <v>76</v>
      </c>
      <c r="C24" s="137" t="s">
        <v>169</v>
      </c>
      <c r="D24" s="92"/>
      <c r="E24" s="92"/>
      <c r="F24" s="100">
        <f t="shared" si="0"/>
        <v>0</v>
      </c>
    </row>
    <row r="25" spans="1:6" s="71" customFormat="1" ht="22.5">
      <c r="A25" s="101" t="s">
        <v>88</v>
      </c>
      <c r="B25" s="136" t="s">
        <v>76</v>
      </c>
      <c r="C25" s="137" t="s">
        <v>170</v>
      </c>
      <c r="D25" s="92">
        <v>80346.52</v>
      </c>
      <c r="E25" s="92">
        <f>E26</f>
        <v>26275</v>
      </c>
      <c r="F25" s="100">
        <f t="shared" si="0"/>
        <v>54071.520000000004</v>
      </c>
    </row>
    <row r="26" spans="1:6" s="71" customFormat="1" ht="22.5">
      <c r="A26" s="101" t="s">
        <v>89</v>
      </c>
      <c r="B26" s="136" t="s">
        <v>76</v>
      </c>
      <c r="C26" s="137" t="s">
        <v>171</v>
      </c>
      <c r="D26" s="92">
        <v>80346.52</v>
      </c>
      <c r="E26" s="92">
        <v>26275</v>
      </c>
      <c r="F26" s="100">
        <f t="shared" si="0"/>
        <v>54071.520000000004</v>
      </c>
    </row>
    <row r="27" spans="1:6" s="71" customFormat="1" ht="22.5">
      <c r="A27" s="101" t="s">
        <v>85</v>
      </c>
      <c r="B27" s="136" t="s">
        <v>76</v>
      </c>
      <c r="C27" s="137" t="s">
        <v>172</v>
      </c>
      <c r="D27" s="92"/>
      <c r="E27" s="92">
        <v>-1276.8</v>
      </c>
      <c r="F27" s="100">
        <f t="shared" si="0"/>
        <v>1276.8</v>
      </c>
    </row>
    <row r="28" spans="1:6" s="71" customFormat="1" ht="22.5">
      <c r="A28" s="101" t="s">
        <v>90</v>
      </c>
      <c r="B28" s="136" t="s">
        <v>76</v>
      </c>
      <c r="C28" s="137" t="s">
        <v>173</v>
      </c>
      <c r="D28" s="92">
        <f>D29</f>
        <v>1225492</v>
      </c>
      <c r="E28" s="92">
        <f>E29</f>
        <v>151508.49</v>
      </c>
      <c r="F28" s="100">
        <f t="shared" si="0"/>
        <v>1073983.51</v>
      </c>
    </row>
    <row r="29" spans="1:6" s="71" customFormat="1" ht="33.75">
      <c r="A29" s="101" t="s">
        <v>176</v>
      </c>
      <c r="B29" s="136" t="s">
        <v>76</v>
      </c>
      <c r="C29" s="137" t="s">
        <v>174</v>
      </c>
      <c r="D29" s="92">
        <v>1225492</v>
      </c>
      <c r="E29" s="92">
        <v>151508.49</v>
      </c>
      <c r="F29" s="100">
        <f t="shared" si="0"/>
        <v>1073983.51</v>
      </c>
    </row>
    <row r="30" spans="1:6" s="71" customFormat="1" ht="22.5">
      <c r="A30" s="101" t="s">
        <v>90</v>
      </c>
      <c r="B30" s="136" t="s">
        <v>76</v>
      </c>
      <c r="C30" s="137" t="s">
        <v>177</v>
      </c>
      <c r="D30" s="92">
        <f>D31</f>
        <v>382808</v>
      </c>
      <c r="E30" s="92">
        <f>E31</f>
        <v>60231.65</v>
      </c>
      <c r="F30" s="100">
        <f t="shared" si="0"/>
        <v>322576.35</v>
      </c>
    </row>
    <row r="31" spans="1:6" s="71" customFormat="1" ht="34.5" thickBot="1">
      <c r="A31" s="101" t="s">
        <v>176</v>
      </c>
      <c r="B31" s="136" t="s">
        <v>76</v>
      </c>
      <c r="C31" s="137" t="s">
        <v>175</v>
      </c>
      <c r="D31" s="92">
        <v>382808</v>
      </c>
      <c r="E31" s="92">
        <v>60231.65</v>
      </c>
      <c r="F31" s="100">
        <f t="shared" si="0"/>
        <v>322576.35</v>
      </c>
    </row>
    <row r="32" spans="1:6" s="71" customFormat="1" ht="13.5" thickBot="1">
      <c r="A32" s="106"/>
      <c r="B32" s="94"/>
      <c r="C32" s="103"/>
      <c r="D32" s="103"/>
      <c r="E32" s="103"/>
      <c r="F32" s="103"/>
    </row>
    <row r="33" spans="1:6" s="71" customFormat="1" ht="23.25" thickBot="1">
      <c r="A33" s="102" t="s">
        <v>47</v>
      </c>
      <c r="B33" s="104">
        <v>450</v>
      </c>
      <c r="C33" s="105" t="s">
        <v>50</v>
      </c>
      <c r="D33" s="93">
        <f>Доходы!D17-Расходы!D7</f>
        <v>179395.47999999998</v>
      </c>
      <c r="E33" s="93">
        <f>Доходы!E17-Расходы!E7</f>
        <v>-24615.409999999974</v>
      </c>
      <c r="F33" s="105">
        <f>Доходы!F17-Расходы!F7</f>
        <v>204010.88999999966</v>
      </c>
    </row>
    <row r="34" spans="1:6" s="71" customFormat="1" ht="12.75">
      <c r="A34" s="21"/>
      <c r="B34" s="21"/>
      <c r="C34" s="21"/>
      <c r="D34" s="34"/>
      <c r="E34" s="34"/>
      <c r="F34" s="34"/>
    </row>
    <row r="35" spans="1:6" s="71" customFormat="1" ht="12.75">
      <c r="A35"/>
      <c r="B35"/>
      <c r="C35"/>
      <c r="D35"/>
      <c r="E35"/>
      <c r="F35"/>
    </row>
    <row r="36" spans="1:6" s="71" customFormat="1" ht="12.75">
      <c r="A36"/>
      <c r="B36"/>
      <c r="C36"/>
      <c r="D36"/>
      <c r="E36"/>
      <c r="F36"/>
    </row>
    <row r="37" spans="1:6" s="71" customFormat="1" ht="12.75">
      <c r="A37"/>
      <c r="B37"/>
      <c r="C37"/>
      <c r="D37"/>
      <c r="E37"/>
      <c r="F37"/>
    </row>
    <row r="38" spans="1:6" s="71" customFormat="1" ht="12.75">
      <c r="A38"/>
      <c r="B38"/>
      <c r="C38"/>
      <c r="D38"/>
      <c r="E38"/>
      <c r="F38"/>
    </row>
    <row r="39" spans="1:6" s="71" customFormat="1" ht="12.75">
      <c r="A39"/>
      <c r="B39"/>
      <c r="C39"/>
      <c r="D39"/>
      <c r="E39"/>
      <c r="F39"/>
    </row>
    <row r="40" spans="1:6" s="71" customFormat="1" ht="12.75">
      <c r="A40"/>
      <c r="B40"/>
      <c r="C40"/>
      <c r="D40"/>
      <c r="E40"/>
      <c r="F40"/>
    </row>
    <row r="41" spans="1:6" s="71" customFormat="1" ht="12.75">
      <c r="A41"/>
      <c r="B41"/>
      <c r="C41"/>
      <c r="D41"/>
      <c r="E41"/>
      <c r="F41"/>
    </row>
    <row r="42" spans="1:6" s="71" customFormat="1" ht="12.75">
      <c r="A42"/>
      <c r="B42"/>
      <c r="C42"/>
      <c r="D42"/>
      <c r="E42"/>
      <c r="F42"/>
    </row>
    <row r="43" spans="1:6" s="71" customFormat="1" ht="12.75">
      <c r="A43"/>
      <c r="B43"/>
      <c r="C43"/>
      <c r="D43"/>
      <c r="E43"/>
      <c r="F43"/>
    </row>
    <row r="44" spans="1:6" s="71" customFormat="1" ht="12.75">
      <c r="A44"/>
      <c r="B44"/>
      <c r="C44"/>
      <c r="D44"/>
      <c r="E44"/>
      <c r="F44"/>
    </row>
    <row r="45" spans="1:6" s="71" customFormat="1" ht="12.75">
      <c r="A45"/>
      <c r="B45"/>
      <c r="C45"/>
      <c r="D45"/>
      <c r="E45"/>
      <c r="F45"/>
    </row>
    <row r="46" spans="1:6" s="71" customFormat="1" ht="12.75">
      <c r="A46"/>
      <c r="B46"/>
      <c r="C46"/>
      <c r="D46"/>
      <c r="E46"/>
      <c r="F46"/>
    </row>
    <row r="47" spans="1:6" s="71" customFormat="1" ht="12.75">
      <c r="A47"/>
      <c r="B47"/>
      <c r="C47"/>
      <c r="D47"/>
      <c r="E47"/>
      <c r="F47"/>
    </row>
    <row r="48" spans="1:6" s="71" customFormat="1" ht="12.75">
      <c r="A48"/>
      <c r="B48"/>
      <c r="C48"/>
      <c r="D48"/>
      <c r="E48"/>
      <c r="F48"/>
    </row>
    <row r="49" spans="1:6" s="71" customFormat="1" ht="12.75">
      <c r="A49"/>
      <c r="B49"/>
      <c r="C49"/>
      <c r="D49"/>
      <c r="E49"/>
      <c r="F49"/>
    </row>
    <row r="50" spans="1:6" s="71" customFormat="1" ht="12.75">
      <c r="A50"/>
      <c r="B50"/>
      <c r="C50"/>
      <c r="D50"/>
      <c r="E50"/>
      <c r="F50"/>
    </row>
    <row r="51" spans="1:6" s="71" customFormat="1" ht="12.75">
      <c r="A51"/>
      <c r="B51"/>
      <c r="C51"/>
      <c r="D51"/>
      <c r="E51"/>
      <c r="F51"/>
    </row>
    <row r="52" spans="1:6" s="71" customFormat="1" ht="12.75">
      <c r="A52"/>
      <c r="B52"/>
      <c r="C52"/>
      <c r="D52"/>
      <c r="E52"/>
      <c r="F52"/>
    </row>
    <row r="53" spans="1:6" s="71" customFormat="1" ht="12.75">
      <c r="A53"/>
      <c r="B53"/>
      <c r="C53"/>
      <c r="D53"/>
      <c r="E53"/>
      <c r="F53"/>
    </row>
    <row r="54" spans="1:6" s="71" customFormat="1" ht="12.75">
      <c r="A54"/>
      <c r="B54"/>
      <c r="C54"/>
      <c r="D54"/>
      <c r="E54"/>
      <c r="F54"/>
    </row>
    <row r="55" spans="1:6" s="71" customFormat="1" ht="12.75">
      <c r="A55"/>
      <c r="B55"/>
      <c r="C55"/>
      <c r="D55"/>
      <c r="E55"/>
      <c r="F55"/>
    </row>
    <row r="56" spans="1:6" s="71" customFormat="1" ht="12.75">
      <c r="A56"/>
      <c r="B56"/>
      <c r="C56"/>
      <c r="D56"/>
      <c r="E56"/>
      <c r="F56"/>
    </row>
    <row r="57" spans="1:6" s="71" customFormat="1" ht="12.75">
      <c r="A57"/>
      <c r="B57"/>
      <c r="C57"/>
      <c r="D57"/>
      <c r="E57"/>
      <c r="F57"/>
    </row>
    <row r="58" spans="1:6" s="71" customFormat="1" ht="12.75">
      <c r="A58"/>
      <c r="B58"/>
      <c r="C58"/>
      <c r="D58"/>
      <c r="E58"/>
      <c r="F58"/>
    </row>
    <row r="59" spans="1:6" s="71" customFormat="1" ht="12.75">
      <c r="A59"/>
      <c r="B59"/>
      <c r="C59"/>
      <c r="D59"/>
      <c r="E59"/>
      <c r="F59"/>
    </row>
    <row r="60" spans="1:6" s="71" customFormat="1" ht="12.75">
      <c r="A60"/>
      <c r="B60"/>
      <c r="C60"/>
      <c r="D60"/>
      <c r="E60"/>
      <c r="F60"/>
    </row>
    <row r="61" spans="1:6" s="71" customFormat="1" ht="12.75">
      <c r="A61"/>
      <c r="B61"/>
      <c r="C61"/>
      <c r="D61"/>
      <c r="E61"/>
      <c r="F61"/>
    </row>
    <row r="62" spans="1:6" s="71" customFormat="1" ht="12.75">
      <c r="A62"/>
      <c r="B62"/>
      <c r="C62"/>
      <c r="D62"/>
      <c r="E62"/>
      <c r="F62"/>
    </row>
    <row r="63" spans="1:6" s="71" customFormat="1" ht="12.75">
      <c r="A63"/>
      <c r="B63"/>
      <c r="C63"/>
      <c r="D63"/>
      <c r="E63"/>
      <c r="F63"/>
    </row>
    <row r="64" spans="1:6" s="71" customFormat="1" ht="12.75">
      <c r="A64"/>
      <c r="B64"/>
      <c r="C64"/>
      <c r="D64"/>
      <c r="E64"/>
      <c r="F64"/>
    </row>
    <row r="65" spans="1:6" s="71" customFormat="1" ht="12.75">
      <c r="A65"/>
      <c r="B65"/>
      <c r="C65"/>
      <c r="D65"/>
      <c r="E65"/>
      <c r="F65"/>
    </row>
    <row r="66" spans="1:6" s="71" customFormat="1" ht="12.75">
      <c r="A66"/>
      <c r="B66"/>
      <c r="C66"/>
      <c r="D66"/>
      <c r="E66"/>
      <c r="F66"/>
    </row>
    <row r="67" spans="1:6" s="71" customFormat="1" ht="12.75">
      <c r="A67"/>
      <c r="B67"/>
      <c r="C67"/>
      <c r="D67"/>
      <c r="E67"/>
      <c r="F67"/>
    </row>
    <row r="68" spans="1:6" s="71" customFormat="1" ht="12.75">
      <c r="A68"/>
      <c r="B68"/>
      <c r="C68"/>
      <c r="D68"/>
      <c r="E68"/>
      <c r="F68"/>
    </row>
    <row r="69" spans="1:6" s="71" customFormat="1" ht="12.75">
      <c r="A69"/>
      <c r="B69"/>
      <c r="C69"/>
      <c r="D69"/>
      <c r="E69"/>
      <c r="F69"/>
    </row>
    <row r="70" spans="1:6" s="71" customFormat="1" ht="12.75">
      <c r="A70"/>
      <c r="B70"/>
      <c r="C70"/>
      <c r="D70"/>
      <c r="E70"/>
      <c r="F70"/>
    </row>
    <row r="71" spans="1:6" s="71" customFormat="1" ht="12.75">
      <c r="A71"/>
      <c r="B71"/>
      <c r="C71"/>
      <c r="D71"/>
      <c r="E71"/>
      <c r="F71"/>
    </row>
    <row r="72" spans="1:6" s="71" customFormat="1" ht="12.75">
      <c r="A72"/>
      <c r="B72"/>
      <c r="C72"/>
      <c r="D72"/>
      <c r="E72"/>
      <c r="F72"/>
    </row>
    <row r="73" spans="1:6" s="71" customFormat="1" ht="12.75">
      <c r="A73"/>
      <c r="B73"/>
      <c r="C73"/>
      <c r="D73"/>
      <c r="E73"/>
      <c r="F73"/>
    </row>
    <row r="74" spans="1:6" s="71" customFormat="1" ht="12.75">
      <c r="A74"/>
      <c r="B74"/>
      <c r="C74"/>
      <c r="D74"/>
      <c r="E74"/>
      <c r="F74"/>
    </row>
    <row r="75" spans="1:6" s="71" customFormat="1" ht="12.75">
      <c r="A75"/>
      <c r="B75"/>
      <c r="C75"/>
      <c r="D75"/>
      <c r="E75"/>
      <c r="F75"/>
    </row>
    <row r="76" spans="1:6" s="71" customFormat="1" ht="12.75">
      <c r="A76"/>
      <c r="B76"/>
      <c r="C76"/>
      <c r="D76"/>
      <c r="E76"/>
      <c r="F76"/>
    </row>
    <row r="77" ht="10.5" customHeight="1"/>
    <row r="78" spans="1:6" s="71" customFormat="1" ht="24" customHeight="1">
      <c r="A78"/>
      <c r="B78"/>
      <c r="C78"/>
      <c r="D78"/>
      <c r="E78"/>
      <c r="F78"/>
    </row>
    <row r="79" spans="1:6" s="21" customFormat="1" ht="12.75">
      <c r="A79"/>
      <c r="B79"/>
      <c r="C79"/>
      <c r="D79"/>
      <c r="E79"/>
      <c r="F7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zoomScale="115" zoomScaleNormal="115" workbookViewId="0" topLeftCell="C1">
      <selection activeCell="F20" sqref="F20"/>
    </sheetView>
  </sheetViews>
  <sheetFormatPr defaultColWidth="9.00390625" defaultRowHeight="12.75"/>
  <cols>
    <col min="1" max="1" width="0.12890625" style="30" customWidth="1"/>
    <col min="2" max="2" width="48.25390625" style="30" customWidth="1"/>
    <col min="3" max="3" width="4.375" style="31" customWidth="1"/>
    <col min="4" max="4" width="22.125" style="32" customWidth="1"/>
    <col min="5" max="5" width="17.75390625" style="28" customWidth="1"/>
    <col min="6" max="6" width="17.25390625" style="29" customWidth="1"/>
    <col min="7" max="7" width="17.625" style="29" customWidth="1"/>
    <col min="8" max="8" width="0.74609375" style="29" customWidth="1"/>
    <col min="9" max="16384" width="9.125" style="29" customWidth="1"/>
  </cols>
  <sheetData>
    <row r="1" spans="1:6" s="27" customFormat="1" ht="12.75" customHeight="1">
      <c r="A1" s="154"/>
      <c r="B1" s="154"/>
      <c r="C1" s="154"/>
      <c r="D1" s="154"/>
      <c r="E1" s="154"/>
      <c r="F1" s="154"/>
    </row>
    <row r="2" spans="1:6" ht="15.75" customHeight="1">
      <c r="A2" s="128"/>
      <c r="B2" s="129"/>
      <c r="C2" s="15"/>
      <c r="D2" s="130"/>
      <c r="E2" s="130" t="s">
        <v>24</v>
      </c>
      <c r="F2" s="15"/>
    </row>
    <row r="3" spans="1:6" ht="10.5" customHeight="1">
      <c r="A3" s="14"/>
      <c r="B3" s="19"/>
      <c r="C3" s="2"/>
      <c r="D3" s="131"/>
      <c r="E3" s="131"/>
      <c r="F3" s="131"/>
    </row>
    <row r="4" spans="1:6" ht="15">
      <c r="A4" s="53" t="s">
        <v>56</v>
      </c>
      <c r="B4" s="1"/>
      <c r="C4" s="8"/>
      <c r="D4" s="7"/>
      <c r="E4" s="125"/>
      <c r="F4" s="130"/>
    </row>
    <row r="5" spans="1:6" s="27" customFormat="1" ht="12.75" customHeight="1">
      <c r="A5" s="14"/>
      <c r="B5" s="19"/>
      <c r="C5" s="49"/>
      <c r="D5" s="50"/>
      <c r="E5" s="51"/>
      <c r="F5" s="52"/>
    </row>
    <row r="6" spans="2:7" ht="12.75" customHeight="1">
      <c r="B6" s="45"/>
      <c r="C6" s="45"/>
      <c r="D6" s="42" t="s">
        <v>51</v>
      </c>
      <c r="E6" s="42" t="s">
        <v>21</v>
      </c>
      <c r="F6" s="42"/>
      <c r="G6" s="42" t="s">
        <v>52</v>
      </c>
    </row>
    <row r="7" spans="2:7" ht="10.5" customHeight="1">
      <c r="B7" s="64"/>
      <c r="C7" s="4" t="s">
        <v>9</v>
      </c>
      <c r="D7" s="4" t="s">
        <v>53</v>
      </c>
      <c r="E7" s="4" t="s">
        <v>22</v>
      </c>
      <c r="F7" s="4" t="s">
        <v>16</v>
      </c>
      <c r="G7" s="4" t="s">
        <v>4</v>
      </c>
    </row>
    <row r="8" spans="2:7" ht="10.5" customHeight="1">
      <c r="B8" s="64" t="s">
        <v>6</v>
      </c>
      <c r="C8" s="4" t="s">
        <v>10</v>
      </c>
      <c r="D8" s="4" t="s">
        <v>58</v>
      </c>
      <c r="E8" s="4" t="s">
        <v>4</v>
      </c>
      <c r="F8" s="4"/>
      <c r="G8" s="4"/>
    </row>
    <row r="9" spans="2:7" ht="10.5" customHeight="1">
      <c r="B9" s="64"/>
      <c r="C9" s="4" t="s">
        <v>11</v>
      </c>
      <c r="D9" s="4" t="s">
        <v>37</v>
      </c>
      <c r="E9" s="4"/>
      <c r="F9" s="4"/>
      <c r="G9" s="4"/>
    </row>
    <row r="10" spans="2:7" ht="9.75" customHeight="1">
      <c r="B10" s="64"/>
      <c r="C10" s="4"/>
      <c r="D10" s="4" t="s">
        <v>35</v>
      </c>
      <c r="E10" s="4"/>
      <c r="F10" s="4"/>
      <c r="G10" s="4"/>
    </row>
    <row r="11" spans="2:7" ht="12.75" customHeight="1" thickBot="1">
      <c r="B11" s="47">
        <v>1</v>
      </c>
      <c r="C11" s="6">
        <v>2</v>
      </c>
      <c r="D11" s="40">
        <v>3</v>
      </c>
      <c r="E11" s="41" t="s">
        <v>2</v>
      </c>
      <c r="F11" s="107" t="s">
        <v>3</v>
      </c>
      <c r="G11" s="41" t="s">
        <v>7</v>
      </c>
    </row>
    <row r="12" spans="1:7" ht="12.75">
      <c r="A12" s="108" t="s">
        <v>54</v>
      </c>
      <c r="B12" s="109" t="s">
        <v>57</v>
      </c>
      <c r="C12" s="110">
        <v>500</v>
      </c>
      <c r="D12" s="66" t="s">
        <v>50</v>
      </c>
      <c r="E12" s="67">
        <f>E13</f>
        <v>-179395.47999999998</v>
      </c>
      <c r="F12" s="67">
        <f>F13</f>
        <v>24615.409999999974</v>
      </c>
      <c r="G12" s="111"/>
    </row>
    <row r="13" spans="1:7" ht="12.75">
      <c r="A13" s="108" t="s">
        <v>54</v>
      </c>
      <c r="B13" s="132" t="s">
        <v>55</v>
      </c>
      <c r="C13" s="110">
        <v>700</v>
      </c>
      <c r="D13" s="134" t="s">
        <v>63</v>
      </c>
      <c r="E13" s="67">
        <f>E14+E18</f>
        <v>-179395.47999999998</v>
      </c>
      <c r="F13" s="67">
        <f>F14+F18</f>
        <v>24615.409999999974</v>
      </c>
      <c r="G13" s="111"/>
    </row>
    <row r="14" spans="1:7" ht="12.75">
      <c r="A14" s="108" t="s">
        <v>54</v>
      </c>
      <c r="B14" s="115" t="s">
        <v>59</v>
      </c>
      <c r="C14" s="112">
        <v>710</v>
      </c>
      <c r="D14" s="135" t="s">
        <v>178</v>
      </c>
      <c r="E14" s="113">
        <f>-Доходы!D17</f>
        <v>-3381624</v>
      </c>
      <c r="F14" s="113">
        <f>-Доходы!E17</f>
        <v>-464535.28</v>
      </c>
      <c r="G14" s="114">
        <f>E14-F14</f>
        <v>-2917088.7199999997</v>
      </c>
    </row>
    <row r="15" spans="1:7" s="120" customFormat="1" ht="12.75">
      <c r="A15" s="108" t="s">
        <v>54</v>
      </c>
      <c r="B15" s="116" t="s">
        <v>64</v>
      </c>
      <c r="C15" s="117">
        <v>710</v>
      </c>
      <c r="D15" s="135" t="s">
        <v>65</v>
      </c>
      <c r="E15" s="118"/>
      <c r="F15" s="118"/>
      <c r="G15" s="119"/>
    </row>
    <row r="16" spans="1:7" s="120" customFormat="1" ht="12.75">
      <c r="A16" s="108" t="s">
        <v>54</v>
      </c>
      <c r="B16" s="116" t="s">
        <v>66</v>
      </c>
      <c r="C16" s="117">
        <v>710</v>
      </c>
      <c r="D16" s="135" t="s">
        <v>67</v>
      </c>
      <c r="E16" s="118"/>
      <c r="F16" s="118"/>
      <c r="G16" s="119"/>
    </row>
    <row r="17" spans="1:7" s="120" customFormat="1" ht="22.5">
      <c r="A17" s="108" t="s">
        <v>54</v>
      </c>
      <c r="B17" s="116" t="s">
        <v>68</v>
      </c>
      <c r="C17" s="117">
        <v>710</v>
      </c>
      <c r="D17" s="135" t="s">
        <v>69</v>
      </c>
      <c r="E17" s="118"/>
      <c r="F17" s="118"/>
      <c r="G17" s="119"/>
    </row>
    <row r="18" spans="1:7" ht="12.75">
      <c r="A18" s="108" t="s">
        <v>54</v>
      </c>
      <c r="B18" s="115" t="s">
        <v>60</v>
      </c>
      <c r="C18" s="112">
        <v>720</v>
      </c>
      <c r="D18" s="135" t="s">
        <v>179</v>
      </c>
      <c r="E18" s="113">
        <f>Расходы!D7</f>
        <v>3202228.52</v>
      </c>
      <c r="F18" s="113">
        <f>Расходы!E7</f>
        <v>489150.69</v>
      </c>
      <c r="G18" s="114">
        <f>E18-F18</f>
        <v>2713077.83</v>
      </c>
    </row>
    <row r="19" spans="1:7" s="120" customFormat="1" ht="12.75">
      <c r="A19" s="108" t="s">
        <v>54</v>
      </c>
      <c r="B19" s="116" t="s">
        <v>70</v>
      </c>
      <c r="C19" s="117">
        <v>720</v>
      </c>
      <c r="D19" s="135" t="s">
        <v>71</v>
      </c>
      <c r="E19" s="118"/>
      <c r="F19" s="118"/>
      <c r="G19" s="119"/>
    </row>
    <row r="20" spans="1:7" s="120" customFormat="1" ht="12.75">
      <c r="A20" s="108" t="s">
        <v>54</v>
      </c>
      <c r="B20" s="116" t="s">
        <v>72</v>
      </c>
      <c r="C20" s="117">
        <v>720</v>
      </c>
      <c r="D20" s="135" t="s">
        <v>73</v>
      </c>
      <c r="E20" s="118"/>
      <c r="F20" s="118"/>
      <c r="G20" s="119"/>
    </row>
    <row r="21" spans="1:7" s="120" customFormat="1" ht="23.25" thickBot="1">
      <c r="A21" s="108" t="s">
        <v>54</v>
      </c>
      <c r="B21" s="116" t="s">
        <v>74</v>
      </c>
      <c r="C21" s="117">
        <v>720</v>
      </c>
      <c r="D21" s="135" t="s">
        <v>75</v>
      </c>
      <c r="E21" s="118"/>
      <c r="F21" s="118"/>
      <c r="G21" s="119"/>
    </row>
    <row r="22" spans="2:7" ht="10.5" customHeight="1">
      <c r="B22" s="121"/>
      <c r="C22" s="122"/>
      <c r="D22" s="122"/>
      <c r="E22" s="123"/>
      <c r="F22" s="124"/>
      <c r="G22" s="124"/>
    </row>
    <row r="23" spans="2:7" ht="10.5" customHeight="1">
      <c r="B23" s="155" t="s">
        <v>39</v>
      </c>
      <c r="C23" s="155"/>
      <c r="D23" s="60" t="s">
        <v>62</v>
      </c>
      <c r="E23" s="19"/>
      <c r="F23" s="125"/>
      <c r="G23" s="125"/>
    </row>
    <row r="24" spans="2:7" s="59" customFormat="1" ht="6.75" customHeight="1">
      <c r="B24" s="58" t="s">
        <v>40</v>
      </c>
      <c r="D24" s="58" t="s">
        <v>28</v>
      </c>
      <c r="E24" s="126"/>
      <c r="F24" s="127"/>
      <c r="G24" s="127"/>
    </row>
    <row r="25" spans="2:7" ht="10.5" customHeight="1">
      <c r="B25" s="1"/>
      <c r="C25" s="1"/>
      <c r="D25" s="1"/>
      <c r="E25" s="5"/>
      <c r="F25" s="125"/>
      <c r="G25" s="125"/>
    </row>
    <row r="26" spans="2:7" ht="12.75" customHeight="1">
      <c r="B26" s="1"/>
      <c r="C26" s="1"/>
      <c r="D26" s="1"/>
      <c r="E26" s="125"/>
      <c r="F26" s="125"/>
      <c r="G26" s="125"/>
    </row>
    <row r="27" spans="2:7" ht="9.75" customHeight="1">
      <c r="B27" s="19" t="s">
        <v>12</v>
      </c>
      <c r="C27" s="15"/>
      <c r="D27" s="15"/>
      <c r="E27" s="15"/>
      <c r="F27" s="15"/>
      <c r="G27" s="125"/>
    </row>
    <row r="28" spans="2:7" ht="11.25" customHeight="1">
      <c r="B28" s="5" t="s">
        <v>41</v>
      </c>
      <c r="C28" s="5"/>
      <c r="D28" s="5" t="s">
        <v>29</v>
      </c>
      <c r="E28" s="5"/>
      <c r="F28" s="5"/>
      <c r="G28" s="5"/>
    </row>
    <row r="29" spans="2:7" ht="7.5" customHeight="1">
      <c r="B29" s="58" t="s">
        <v>40</v>
      </c>
      <c r="C29" s="14"/>
      <c r="D29" s="58" t="s">
        <v>28</v>
      </c>
      <c r="E29" s="5"/>
      <c r="F29" s="5"/>
      <c r="G29" s="5"/>
    </row>
    <row r="30" spans="2:7" ht="17.25" customHeight="1">
      <c r="B30" s="5"/>
      <c r="C30" s="5"/>
      <c r="D30" s="5"/>
      <c r="E30" s="5"/>
      <c r="F30" s="5"/>
      <c r="G30" s="5"/>
    </row>
    <row r="31" spans="2:7" ht="17.25" customHeight="1">
      <c r="B31" s="8" t="s">
        <v>42</v>
      </c>
      <c r="C31" s="8"/>
      <c r="D31" s="60" t="s">
        <v>62</v>
      </c>
      <c r="E31" s="5"/>
      <c r="F31" s="5"/>
      <c r="G31" s="5"/>
    </row>
    <row r="32" spans="2:7" ht="7.5" customHeight="1">
      <c r="B32" s="58" t="s">
        <v>40</v>
      </c>
      <c r="C32" s="14"/>
      <c r="D32" s="58" t="s">
        <v>28</v>
      </c>
      <c r="E32" s="5"/>
      <c r="F32" s="5"/>
      <c r="G32" s="5"/>
    </row>
    <row r="33" spans="2:7" ht="17.25" customHeight="1">
      <c r="B33" s="8"/>
      <c r="C33" s="8"/>
      <c r="D33" s="14"/>
      <c r="E33" s="5"/>
      <c r="F33" s="5"/>
      <c r="G33" s="5"/>
    </row>
    <row r="34" spans="2:7" ht="17.25" customHeight="1">
      <c r="B34" s="8" t="s">
        <v>43</v>
      </c>
      <c r="C34" s="1"/>
      <c r="D34" s="1"/>
      <c r="E34" s="34"/>
      <c r="F34" s="34"/>
      <c r="G34" s="34"/>
    </row>
  </sheetData>
  <sheetProtection/>
  <mergeCells count="2">
    <mergeCell ref="A1:F1"/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2008-12-09T13:53:04Z</cp:lastPrinted>
  <dcterms:created xsi:type="dcterms:W3CDTF">1999-06-18T11:49:53Z</dcterms:created>
  <dcterms:modified xsi:type="dcterms:W3CDTF">2013-03-13T04:33:15Z</dcterms:modified>
  <cp:category/>
  <cp:version/>
  <cp:contentType/>
  <cp:contentStatus/>
</cp:coreProperties>
</file>